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/>
  <mc:AlternateContent xmlns:mc="http://schemas.openxmlformats.org/markup-compatibility/2006">
    <mc:Choice Requires="x15">
      <x15ac:absPath xmlns:x15ac="http://schemas.microsoft.com/office/spreadsheetml/2010/11/ac" url="C:\Users\felipe.junior\Downloads\"/>
    </mc:Choice>
  </mc:AlternateContent>
  <xr:revisionPtr revIDLastSave="0" documentId="13_ncr:1_{312637BE-E0A0-4E6E-82BC-BD38E4D8693D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Valores Totais" sheetId="4" r:id="rId1"/>
    <sheet name="Servidores SAR" sheetId="1" r:id="rId2"/>
    <sheet name="Cargos Efetivos" sheetId="3" r:id="rId3"/>
    <sheet name="Cargos Comissionados" sheetId="2" r:id="rId4"/>
  </sheets>
  <calcPr calcId="191029"/>
  <pivotCaches>
    <pivotCache cacheId="5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" i="1" l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H2" i="1"/>
  <c r="H3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</calcChain>
</file>

<file path=xl/sharedStrings.xml><?xml version="1.0" encoding="utf-8"?>
<sst xmlns="http://schemas.openxmlformats.org/spreadsheetml/2006/main" count="1145" uniqueCount="251">
  <si>
    <t>A</t>
  </si>
  <si>
    <t>B</t>
  </si>
  <si>
    <t>Nome Colaborador</t>
  </si>
  <si>
    <t>Situação Funcional</t>
  </si>
  <si>
    <t>Quadro</t>
  </si>
  <si>
    <t>Cargo</t>
  </si>
  <si>
    <t>Classe / Padrão</t>
  </si>
  <si>
    <t>Função</t>
  </si>
  <si>
    <t>Unidade Exercício</t>
  </si>
  <si>
    <t>ADENAUER SILVA REZENDE</t>
  </si>
  <si>
    <t>ATIVO PERMANENTE</t>
  </si>
  <si>
    <t>Quadro Efetivo da ANAC</t>
  </si>
  <si>
    <t>TEC EM REGULACAO DE AVIACAO CIVIL</t>
  </si>
  <si>
    <t>S III</t>
  </si>
  <si>
    <t>CCT0004</t>
  </si>
  <si>
    <t>SAR</t>
  </si>
  <si>
    <t>SAR\GTCO\CCIP</t>
  </si>
  <si>
    <t>AILTON JOSE DE OLIVEIRA JUNIOR</t>
  </si>
  <si>
    <t>ESP EM REGULACAO DE AVIACAO CIVIL</t>
  </si>
  <si>
    <t>S II</t>
  </si>
  <si>
    <t/>
  </si>
  <si>
    <t>SAR\GCPP\GTEV\CAOA</t>
  </si>
  <si>
    <t>ALBERTO JAIME AMBRAM</t>
  </si>
  <si>
    <t>B V</t>
  </si>
  <si>
    <t>SAR\CASSES</t>
  </si>
  <si>
    <t>ALESSANDRO GONCALVES ADINOLFI</t>
  </si>
  <si>
    <t>SAR\GCPP\GTEN\CESS</t>
  </si>
  <si>
    <t>ALINE SOUSA DA SILVEIRA</t>
  </si>
  <si>
    <t>SAR\GCPP\GTEV\CEVIS</t>
  </si>
  <si>
    <t>AMILCAR DANIEL OGAZ DE SOUSA</t>
  </si>
  <si>
    <t>SAR\GTPL\CDPP</t>
  </si>
  <si>
    <t>ANDERSON PAIVA BERNACCHI</t>
  </si>
  <si>
    <t>CEDIDO/REQUISITADO/MOVIMENTADO</t>
  </si>
  <si>
    <t xml:space="preserve"> 0</t>
  </si>
  <si>
    <t>SAR\GCPP\GTPR\CPCT</t>
  </si>
  <si>
    <t>ANDRE LUIZ MORETO</t>
  </si>
  <si>
    <t>S I</t>
  </si>
  <si>
    <t>SAR\GTAC\CPAC</t>
  </si>
  <si>
    <t>ANDRE LUIZ ROSA MAYORAL</t>
  </si>
  <si>
    <t>SAR\GTNI\CINTERA</t>
  </si>
  <si>
    <t>ANDRE MARQUES CAETANO</t>
  </si>
  <si>
    <t>CCT0005</t>
  </si>
  <si>
    <t>ANDRE MARQUES CALDAS</t>
  </si>
  <si>
    <t>TECNICO ADMINISTRATIVO</t>
  </si>
  <si>
    <t>SAR\GTRAB\CPRAB</t>
  </si>
  <si>
    <t>ANTONIO JOSE PARENTE DE CARVALHO JUNIOR</t>
  </si>
  <si>
    <t>SAR\GCPP\GTEN\CEMP</t>
  </si>
  <si>
    <t>SAR\GTRAB</t>
  </si>
  <si>
    <t>ATILA DE REZENDE JORDAO</t>
  </si>
  <si>
    <t>SAR\GTRAB\CAPREG</t>
  </si>
  <si>
    <t>AUDIR MENDES DE ASSUNCAO FILHO</t>
  </si>
  <si>
    <t>BENEDITO MASSAYUKI SAKUGAWA</t>
  </si>
  <si>
    <t>C&amp;T</t>
  </si>
  <si>
    <t>TECNOLOGISTA</t>
  </si>
  <si>
    <t>H III</t>
  </si>
  <si>
    <t>BRUNO ARANTES CALDEIRA DA SILVA</t>
  </si>
  <si>
    <t>B II</t>
  </si>
  <si>
    <t>BRUNO DE FREITAS NOVAES</t>
  </si>
  <si>
    <t>BRUNO HIDALGO RODRIGUES</t>
  </si>
  <si>
    <t>CARLOS EDUARDO DE BRITO</t>
  </si>
  <si>
    <t>SAR\GTCO\CPROD</t>
  </si>
  <si>
    <t>CARLOS EDUARDO PESSANHA COUTO</t>
  </si>
  <si>
    <t>SAR\GTAC\CSPA</t>
  </si>
  <si>
    <t>CARLOS EDUARDO PIRES DE MELO</t>
  </si>
  <si>
    <t>CCT0003</t>
  </si>
  <si>
    <t>CARLOS HENRIQUE GOMES</t>
  </si>
  <si>
    <t>CARLOS JOSE DA SILVA CRUZ</t>
  </si>
  <si>
    <t>COMISSIONADO SEM VINCULO</t>
  </si>
  <si>
    <t>CA 0002</t>
  </si>
  <si>
    <t>CAROLINE COSTA TAMAOKI</t>
  </si>
  <si>
    <t>CA 0003</t>
  </si>
  <si>
    <t>CESAR RODRIGUES HESS</t>
  </si>
  <si>
    <t>CGE0004</t>
  </si>
  <si>
    <t>SAR\GTCO</t>
  </si>
  <si>
    <t>CESAR SILVA FERNANDES JUNIOR</t>
  </si>
  <si>
    <t>DANIEL DIAS DA SILVA</t>
  </si>
  <si>
    <t>SAR\GCPP\GTEN\CEEI</t>
  </si>
  <si>
    <t>DANIEL PESSOA MARTINS CUNHA</t>
  </si>
  <si>
    <t>DANILO SILVA PASSOS</t>
  </si>
  <si>
    <t>ANALISTA ADMINISTRATIVO</t>
  </si>
  <si>
    <t>DEBORA SOARES DA SILVA</t>
  </si>
  <si>
    <t>CAS0001</t>
  </si>
  <si>
    <t>SAR\GCPP</t>
  </si>
  <si>
    <t>DIEGO MARQUES LOPES</t>
  </si>
  <si>
    <t>DIEGO PIVOTO PALMA</t>
  </si>
  <si>
    <t>DIEGO VERAS DA SILVA</t>
  </si>
  <si>
    <t>EDILSON MANACERO</t>
  </si>
  <si>
    <t>EDSON PESSANHA BONFATTI</t>
  </si>
  <si>
    <t>EDSON SOUZA DE JESUS FILHO</t>
  </si>
  <si>
    <t>EDUARDO AUGUSTO GALLO</t>
  </si>
  <si>
    <t>EDUARDO DE MARCHI FURLAN</t>
  </si>
  <si>
    <t>SAR\GCPP\GTPR\CCST</t>
  </si>
  <si>
    <t>EDUARDO HENRIQUE TELES DA SILVA</t>
  </si>
  <si>
    <t>EDUARDO VARDANEGA FRANCA</t>
  </si>
  <si>
    <t>FABIANO HERNANDES</t>
  </si>
  <si>
    <t>FABIO LIPPARELLI PIOVESAN</t>
  </si>
  <si>
    <t>FABIO LUIS FASSANI</t>
  </si>
  <si>
    <t>FABIO OIKAWA DOS SANTOS</t>
  </si>
  <si>
    <t>FABIO SHIBATA</t>
  </si>
  <si>
    <t>FAUSTO ENOKIBARA</t>
  </si>
  <si>
    <t>FELIPE CARDOSO DE ALMEIDA</t>
  </si>
  <si>
    <t>FERNANDO MARQUES FREITAS</t>
  </si>
  <si>
    <t>FERNANDO MOTTA ASSIS DE LACERDA</t>
  </si>
  <si>
    <t>FIRMINO COTA DE SOUZA JUNIOR</t>
  </si>
  <si>
    <t>GABRIEL SANTIAGO MACEDO</t>
  </si>
  <si>
    <t>GEOVANNI BATISTA NOVAES DE CAMPOS</t>
  </si>
  <si>
    <t>GERMANO BAYER JUNIOR</t>
  </si>
  <si>
    <t>GISELE SALLES MOURA</t>
  </si>
  <si>
    <t>SAR\GTPL\CPRU</t>
  </si>
  <si>
    <t>GUILHERME DOS SANTOS MACEDO</t>
  </si>
  <si>
    <t>GUILHERME GARCIA MOMM</t>
  </si>
  <si>
    <t>GUILHERME HAGEL</t>
  </si>
  <si>
    <t>SAR\GTPL\CSIS</t>
  </si>
  <si>
    <t>GUSTAVO DE SOUZA PINTO</t>
  </si>
  <si>
    <t>HELIO TARQUINIO JUNIOR</t>
  </si>
  <si>
    <t>HENRIQUE GUSTAVO ALECRIM MANCO</t>
  </si>
  <si>
    <t>HENRIQUE OSORIO MENCHON FELCAR</t>
  </si>
  <si>
    <t>HENRIQUE SHIMANUKI MUTA</t>
  </si>
  <si>
    <t>HOMERO MONTANDON</t>
  </si>
  <si>
    <t>ISAAC MILFONT MOURAO</t>
  </si>
  <si>
    <t>JAIRO SCHERRER JUNIOR</t>
  </si>
  <si>
    <t>JOAO ALFREDO CASTELLANI FAJARDO FREIRE</t>
  </si>
  <si>
    <t>JOAO CARLOS CHERINI</t>
  </si>
  <si>
    <t>JOAO CARLOS HERTEL SANTIAGO</t>
  </si>
  <si>
    <t>JOAO DIAS DA COSTA</t>
  </si>
  <si>
    <t>JOAO MARIA ANTUNES LEITE</t>
  </si>
  <si>
    <t>JOSE JAETIS ROSARIO</t>
  </si>
  <si>
    <t>JULIA LOPES DA CUNHA</t>
  </si>
  <si>
    <t>JULIANA GONCALVES AGASSE DA SILVA</t>
  </si>
  <si>
    <t>JULIANO JONATHAN BRANDT DE OLIVEIRA</t>
  </si>
  <si>
    <t>A I</t>
  </si>
  <si>
    <t>JULIO CESAR CORREA BUZZI</t>
  </si>
  <si>
    <t>JULIO GIAMPA SCHEIBEL</t>
  </si>
  <si>
    <t>B III</t>
  </si>
  <si>
    <t>JULIO VITAL DINIZ DE PAULA</t>
  </si>
  <si>
    <t>KARINA ROSA VASCO DA SILVA</t>
  </si>
  <si>
    <t>KELI CRISTINA COSTA ARAUJO</t>
  </si>
  <si>
    <t>KELLY CRISTINA MEIRA PASSAMANI AGLE MACHADO</t>
  </si>
  <si>
    <t>KELLY DE FATIMA CARNEIRO</t>
  </si>
  <si>
    <t>KLEBER DANIEL JESUINO</t>
  </si>
  <si>
    <t>SAR\GTNI\CNORMA</t>
  </si>
  <si>
    <t>LEONARDO SANTANA RIBEIRO</t>
  </si>
  <si>
    <t>LEONARDO SAUSMIKAT BRUNO BITENCOURT</t>
  </si>
  <si>
    <t>LESNIR FERREIRA PORTO</t>
  </si>
  <si>
    <t>LETICIA PARAGUASSU AMARAL</t>
  </si>
  <si>
    <t>LUAN WILLIAN STRIEDER</t>
  </si>
  <si>
    <t>LUCIANA FERREIRA VIEIRA</t>
  </si>
  <si>
    <t>LUIS OTAVIO GALIZA PEREIRA</t>
  </si>
  <si>
    <t>MARCELO BATISTA SAITO</t>
  </si>
  <si>
    <t>MARCELO DE ALMEIDA RAMSDORF</t>
  </si>
  <si>
    <t>MARCELO HENRIQUE MORALES LEITE</t>
  </si>
  <si>
    <t>MARCELO KATSUTOCHI FUJIHARA</t>
  </si>
  <si>
    <t>MARCELO LUIZ DE OLIVEIRA PORTELA</t>
  </si>
  <si>
    <t>MARCELO SOARES AMORIM</t>
  </si>
  <si>
    <t>MARCELO TEIXEIRA CAVALCANTE DE MAGALHAES</t>
  </si>
  <si>
    <t>MARCIA MARIA DE AGUIAR VIEIRA</t>
  </si>
  <si>
    <t>MARCIA RODRIGUES REGINATO</t>
  </si>
  <si>
    <t>MARCO ANTONIO FIGUEIREDO VILLARON</t>
  </si>
  <si>
    <t>MARCO AURELIO BONILAURI SANTIN</t>
  </si>
  <si>
    <t>SAR\GTNI</t>
  </si>
  <si>
    <t>MARCOS ANTONIO FERREIRA DA SILVA</t>
  </si>
  <si>
    <t>MARCOS ANTONIO GOMEZ RAMA</t>
  </si>
  <si>
    <t>MARCOS DA SILVA CARVALHO</t>
  </si>
  <si>
    <t>MARCOS PAULO DOS SANTOS</t>
  </si>
  <si>
    <t>MARIA LUIZA COSTA MARTINS</t>
  </si>
  <si>
    <t>MARIA TERESA DE CASTRO MONNIER BORGES</t>
  </si>
  <si>
    <t>SAR\GCPP\GTPR</t>
  </si>
  <si>
    <t>MARIANA DE SOUSA ROSA VIEIRA</t>
  </si>
  <si>
    <t>SAR\GTPL</t>
  </si>
  <si>
    <t>MARIO IGAWA</t>
  </si>
  <si>
    <t>CGE0003</t>
  </si>
  <si>
    <t>MAURICIO DE PAULA FERREIRA VELOSO</t>
  </si>
  <si>
    <t>NATALIA MACHADO GOES</t>
  </si>
  <si>
    <t>NELSON EISAKU NAGAMINE</t>
  </si>
  <si>
    <t>SAR\GTAC</t>
  </si>
  <si>
    <t>NEODIR JOSE COMUNELLO</t>
  </si>
  <si>
    <t>OSWALDO OLIVEIRA FILHO</t>
  </si>
  <si>
    <t>PABLO RODRIGO MEDEIROS</t>
  </si>
  <si>
    <t>PATRICIA TAMA COSTA SATO</t>
  </si>
  <si>
    <t>PAULO FABRICIO MACARIO</t>
  </si>
  <si>
    <t>SAR\GCPP\GTPR\CDNT</t>
  </si>
  <si>
    <t>PEDRO FIRMO CALDEIRA</t>
  </si>
  <si>
    <t>PEDRO HENRIQUE LEITE PALUDO</t>
  </si>
  <si>
    <t>PLINIO LUIS RIBEIRO</t>
  </si>
  <si>
    <t>RAFAEL ASSUNCAO DOS SANTOS</t>
  </si>
  <si>
    <t>RAFAEL BRINA ALBUQUERQUE</t>
  </si>
  <si>
    <t>B I</t>
  </si>
  <si>
    <t>RAFAEL DE ARAUJO MALTO</t>
  </si>
  <si>
    <t>CAS0002</t>
  </si>
  <si>
    <t>RAFAEL FAVARO FOLTRAN</t>
  </si>
  <si>
    <t>RAFAEL RIBEIRO CORREIA</t>
  </si>
  <si>
    <t>RAFAEL XIMENES BORGES</t>
  </si>
  <si>
    <t>RAFAELA PATTI CAILLAUX</t>
  </si>
  <si>
    <t>RAPHAEL CARUSO CARVALHO</t>
  </si>
  <si>
    <t>REINALDO GIUSTI EGAS</t>
  </si>
  <si>
    <t>REMO CESAR PINTO PEREIRA</t>
  </si>
  <si>
    <t>RENATO CRUCELLO PASSOS</t>
  </si>
  <si>
    <t>CCT0002</t>
  </si>
  <si>
    <t>RENATO PUDNEY ALBUQUERQUE</t>
  </si>
  <si>
    <t>RICARDO ALVES SANTIAGO</t>
  </si>
  <si>
    <t>RICARDO BARBOSA DE OLIVEIRA</t>
  </si>
  <si>
    <t>RICARDO O REILLY CABRAL POSADA</t>
  </si>
  <si>
    <t>RICARDO OVIDIO RIBEIRO DE CASTRO</t>
  </si>
  <si>
    <t>ROBERTO JOSE SILVEIRA HONORATO</t>
  </si>
  <si>
    <t>CGE0001</t>
  </si>
  <si>
    <t>RODRIGO HIRAYAMA</t>
  </si>
  <si>
    <t>RODRIGO KANTEK ZADUSKI</t>
  </si>
  <si>
    <t>RODRIGO VALERIO MAGALHAES</t>
  </si>
  <si>
    <t>SAR\GCPP\GTEN</t>
  </si>
  <si>
    <t>RODRIGO VIEIRA MACHADO DE MORAES</t>
  </si>
  <si>
    <t>ROGERIO POSSI JUNIOR</t>
  </si>
  <si>
    <t>RONALD FERDINAND STAHLKE</t>
  </si>
  <si>
    <t>ROSEMBERG ANDRE DA SILVA</t>
  </si>
  <si>
    <t>RUI CARLOS JOSINO ALEXANDRE</t>
  </si>
  <si>
    <t>SELMA ELISA GOMES DE PINHO SA</t>
  </si>
  <si>
    <t>SERGIO HENRIQUE BORGES DA CRUZ</t>
  </si>
  <si>
    <t>SERGIO ROBERTO FERREIRA MACHADO</t>
  </si>
  <si>
    <t>SILVIO LUCIO CUNHA BASTOS</t>
  </si>
  <si>
    <t>SILVIO MARCELINO DE OLIVEIRA FILHO</t>
  </si>
  <si>
    <t>TECNICO</t>
  </si>
  <si>
    <t>M III</t>
  </si>
  <si>
    <t>TIAGO ANTUNES VIEIRA DE MENEZES</t>
  </si>
  <si>
    <t>VALDEMAR VILUTIS</t>
  </si>
  <si>
    <t>VINICIUS COSTA E SILVA</t>
  </si>
  <si>
    <t>WILLER ALVES DA SILVA CRUZ</t>
  </si>
  <si>
    <t>SAR\GCPP\GTEV</t>
  </si>
  <si>
    <t>WILLIAN YOSHINORI TANJI</t>
  </si>
  <si>
    <t>WISSLER MOURA PIMENTEL</t>
  </si>
  <si>
    <t>YEDA MARQUES</t>
  </si>
  <si>
    <t>Quadro Específico</t>
  </si>
  <si>
    <t>AGENTE ADMINISTRATIVO</t>
  </si>
  <si>
    <t>Cargo Comissionado</t>
  </si>
  <si>
    <t>Valor</t>
  </si>
  <si>
    <t>CLASSE</t>
  </si>
  <si>
    <t>PADRÃO</t>
  </si>
  <si>
    <t>SUBSÍDIO</t>
  </si>
  <si>
    <t>ESPECIAL</t>
  </si>
  <si>
    <t>B IV</t>
  </si>
  <si>
    <t>A V</t>
  </si>
  <si>
    <t>A IV</t>
  </si>
  <si>
    <t>A III</t>
  </si>
  <si>
    <t>A II</t>
  </si>
  <si>
    <t>Valor Cargo Efetivo</t>
  </si>
  <si>
    <t>Valor Cargo Comissionado</t>
  </si>
  <si>
    <t>CCT0001</t>
  </si>
  <si>
    <t>CA 0001</t>
  </si>
  <si>
    <t>CGE0002</t>
  </si>
  <si>
    <t>Tecnologista</t>
  </si>
  <si>
    <t>Rótulos de Linha</t>
  </si>
  <si>
    <t>Total Geral</t>
  </si>
  <si>
    <t>Soma de Valor Cargo Comissionado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</si>
</sst>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R$&quot;\ * #,##0.00_-;\-&quot;R$&quot;\ * #,##0.00_-;_-&quot;R$&quot;\ * &quot;-&quot;??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4">
    <xf numFmtId="0" fontId="0" fillId="0" borderId="0" xfId="0"/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0" fillId="2" borderId="1" xfId="0" applyFill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44" fontId="0" fillId="0" borderId="0" xfId="1" applyFont="1" applyAlignment="1">
      <alignment horizontal="center"/>
    </xf>
    <xf numFmtId="44" fontId="0" fillId="0" borderId="0" xfId="1" applyFont="1"/>
    <xf numFmtId="0" fontId="0" fillId="0" borderId="1" xfId="0" applyBorder="1" applyAlignment="1">
      <alignment horizont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</cellXfs>
  <cellStyles count="2">
    <cellStyle name="Moeda" xfId="1" builtinId="4"/>
    <cellStyle name="Normal" xfId="0" builtinId="0"/>
  </cellStyles>
  <dxfs count="14">
    <dxf>
      <numFmt numFmtId="34" formatCode="_-&quot;R$&quot;\ * #,##0.00_-;\-&quot;R$&quot;\ * #,##0.00_-;_-&quot;R$&quot;\ * &quot;-&quot;??_-;_-@_-"/>
      <alignment horizontal="center" vertical="bottom" textRotation="0" wrapText="0" indent="0" justifyLastLine="0" shrinkToFit="0" readingOrder="0"/>
    </dxf>
    <dxf>
      <numFmt numFmtId="34" formatCode="_-&quot;R$&quot;\ * #,##0.00_-;\-&quot;R$&quot;\ * #,##0.00_-;_-&quot;R$&quot;\ * &quot;-&quot;??_-;_-@_-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elipe Rego Brandao Junior" refreshedDate="45279.605386805553" createdVersion="7" refreshedVersion="7" minRefreshableVersion="3" recordCount="156" xr:uid="{6D7D5CD8-EC35-47FB-9F82-BCC5DD76F069}">
  <cacheSource type="worksheet">
    <worksheetSource name="Table1"/>
  </cacheSource>
  <cacheFields count="9">
    <cacheField name="Nome Colaborador" numFmtId="0">
      <sharedItems count="156">
        <s v="ADENAUER SILVA REZENDE"/>
        <s v="AILTON JOSE DE OLIVEIRA JUNIOR"/>
        <s v="ALBERTO JAIME AMBRAM"/>
        <s v="ALESSANDRO GONCALVES ADINOLFI"/>
        <s v="ALINE SOUSA DA SILVEIRA"/>
        <s v="AMILCAR DANIEL OGAZ DE SOUSA"/>
        <s v="ANDERSON PAIVA BERNACCHI"/>
        <s v="ANDRE LUIZ MORETO"/>
        <s v="ANDRE LUIZ ROSA MAYORAL"/>
        <s v="ANDRE MARQUES CAETANO"/>
        <s v="ANDRE MARQUES CALDAS"/>
        <s v="ANTONIO JOSE PARENTE DE CARVALHO JUNIOR"/>
        <s v="ATILA DE REZENDE JORDAO"/>
        <s v="AUDIR MENDES DE ASSUNCAO FILHO"/>
        <s v="BENEDITO MASSAYUKI SAKUGAWA"/>
        <s v="BRUNO ARANTES CALDEIRA DA SILVA"/>
        <s v="BRUNO DE FREITAS NOVAES"/>
        <s v="BRUNO HIDALGO RODRIGUES"/>
        <s v="CARLOS EDUARDO DE BRITO"/>
        <s v="CARLOS EDUARDO PESSANHA COUTO"/>
        <s v="CARLOS EDUARDO PIRES DE MELO"/>
        <s v="CARLOS HENRIQUE GOMES"/>
        <s v="CARLOS JOSE DA SILVA CRUZ"/>
        <s v="CAROLINE COSTA TAMAOKI"/>
        <s v="CESAR RODRIGUES HESS"/>
        <s v="CESAR SILVA FERNANDES JUNIOR"/>
        <s v="DANIEL DIAS DA SILVA"/>
        <s v="DANIEL PESSOA MARTINS CUNHA"/>
        <s v="DANILO SILVA PASSOS"/>
        <s v="DEBORA SOARES DA SILVA"/>
        <s v="DIEGO MARQUES LOPES"/>
        <s v="DIEGO PIVOTO PALMA"/>
        <s v="DIEGO VERAS DA SILVA"/>
        <s v="EDILSON MANACERO"/>
        <s v="EDSON PESSANHA BONFATTI"/>
        <s v="EDSON SOUZA DE JESUS FILHO"/>
        <s v="EDUARDO AUGUSTO GALLO"/>
        <s v="EDUARDO DE MARCHI FURLAN"/>
        <s v="EDUARDO HENRIQUE TELES DA SILVA"/>
        <s v="EDUARDO VARDANEGA FRANCA"/>
        <s v="FABIANO HERNANDES"/>
        <s v="FABIO LIPPARELLI PIOVESAN"/>
        <s v="FABIO LUIS FASSANI"/>
        <s v="FABIO OIKAWA DOS SANTOS"/>
        <s v="FABIO SHIBATA"/>
        <s v="FAUSTO ENOKIBARA"/>
        <s v="FELIPE CARDOSO DE ALMEIDA"/>
        <s v="FERNANDO MARQUES FREITAS"/>
        <s v="FERNANDO MOTTA ASSIS DE LACERDA"/>
        <s v="FIRMINO COTA DE SOUZA JUNIOR"/>
        <s v="GABRIEL SANTIAGO MACEDO"/>
        <s v="GEOVANNI BATISTA NOVAES DE CAMPOS"/>
        <s v="GERMANO BAYER JUNIOR"/>
        <s v="GISELE SALLES MOURA"/>
        <s v="GUILHERME DOS SANTOS MACEDO"/>
        <s v="GUILHERME GARCIA MOMM"/>
        <s v="GUILHERME HAGEL"/>
        <s v="GUSTAVO DE SOUZA PINTO"/>
        <s v="HELIO TARQUINIO JUNIOR"/>
        <s v="HENRIQUE GUSTAVO ALECRIM MANCO"/>
        <s v="HENRIQUE OSORIO MENCHON FELCAR"/>
        <s v="HENRIQUE SHIMANUKI MUTA"/>
        <s v="HOMERO MONTANDON"/>
        <s v="ISAAC MILFONT MOURAO"/>
        <s v="JAIRO SCHERRER JUNIOR"/>
        <s v="JOAO ALFREDO CASTELLANI FAJARDO FREIRE"/>
        <s v="JOAO CARLOS CHERINI"/>
        <s v="JOAO CARLOS HERTEL SANTIAGO"/>
        <s v="JOAO DIAS DA COSTA"/>
        <s v="JOAO MARIA ANTUNES LEITE"/>
        <s v="JOSE JAETIS ROSARIO"/>
        <s v="JULIA LOPES DA CUNHA"/>
        <s v="JULIANA GONCALVES AGASSE DA SILVA"/>
        <s v="JULIANO JONATHAN BRANDT DE OLIVEIRA"/>
        <s v="JULIO CESAR CORREA BUZZI"/>
        <s v="JULIO GIAMPA SCHEIBEL"/>
        <s v="JULIO VITAL DINIZ DE PAULA"/>
        <s v="KARINA ROSA VASCO DA SILVA"/>
        <s v="KELI CRISTINA COSTA ARAUJO"/>
        <s v="KELLY CRISTINA MEIRA PASSAMANI AGLE MACHADO"/>
        <s v="KELLY DE FATIMA CARNEIRO"/>
        <s v="KLEBER DANIEL JESUINO"/>
        <s v="LEONARDO SANTANA RIBEIRO"/>
        <s v="LEONARDO SAUSMIKAT BRUNO BITENCOURT"/>
        <s v="LESNIR FERREIRA PORTO"/>
        <s v="LETICIA PARAGUASSU AMARAL"/>
        <s v="LUAN WILLIAN STRIEDER"/>
        <s v="LUCIANA FERREIRA VIEIRA"/>
        <s v="LUIS OTAVIO GALIZA PEREIRA"/>
        <s v="MARCELO BATISTA SAITO"/>
        <s v="MARCELO DE ALMEIDA RAMSDORF"/>
        <s v="MARCELO HENRIQUE MORALES LEITE"/>
        <s v="MARCELO KATSUTOCHI FUJIHARA"/>
        <s v="MARCELO LUIZ DE OLIVEIRA PORTELA"/>
        <s v="MARCELO SOARES AMORIM"/>
        <s v="MARCELO TEIXEIRA CAVALCANTE DE MAGALHAES"/>
        <s v="MARCIA MARIA DE AGUIAR VIEIRA"/>
        <s v="MARCIA RODRIGUES REGINATO"/>
        <s v="MARCO ANTONIO FIGUEIREDO VILLARON"/>
        <s v="MARCO AURELIO BONILAURI SANTIN"/>
        <s v="MARCOS ANTONIO FERREIRA DA SILVA"/>
        <s v="MARCOS ANTONIO GOMEZ RAMA"/>
        <s v="MARCOS DA SILVA CARVALHO"/>
        <s v="MARCOS PAULO DOS SANTOS"/>
        <s v="MARIA LUIZA COSTA MARTINS"/>
        <s v="MARIA TERESA DE CASTRO MONNIER BORGES"/>
        <s v="MARIANA DE SOUSA ROSA VIEIRA"/>
        <s v="MARIO IGAWA"/>
        <s v="MAURICIO DE PAULA FERREIRA VELOSO"/>
        <s v="NATALIA MACHADO GOES"/>
        <s v="NELSON EISAKU NAGAMINE"/>
        <s v="NEODIR JOSE COMUNELLO"/>
        <s v="OSWALDO OLIVEIRA FILHO"/>
        <s v="PABLO RODRIGO MEDEIROS"/>
        <s v="PATRICIA TAMA COSTA SATO"/>
        <s v="PAULO FABRICIO MACARIO"/>
        <s v="PEDRO FIRMO CALDEIRA"/>
        <s v="PEDRO HENRIQUE LEITE PALUDO"/>
        <s v="PLINIO LUIS RIBEIRO"/>
        <s v="RAFAEL ASSUNCAO DOS SANTOS"/>
        <s v="RAFAEL BRINA ALBUQUERQUE"/>
        <s v="RAFAEL DE ARAUJO MALTO"/>
        <s v="RAFAEL FAVARO FOLTRAN"/>
        <s v="RAFAEL RIBEIRO CORREIA"/>
        <s v="RAFAEL XIMENES BORGES"/>
        <s v="RAFAELA PATTI CAILLAUX"/>
        <s v="RAPHAEL CARUSO CARVALHO"/>
        <s v="REINALDO GIUSTI EGAS"/>
        <s v="REMO CESAR PINTO PEREIRA"/>
        <s v="RENATO CRUCELLO PASSOS"/>
        <s v="RENATO PUDNEY ALBUQUERQUE"/>
        <s v="RICARDO ALVES SANTIAGO"/>
        <s v="RICARDO BARBOSA DE OLIVEIRA"/>
        <s v="RICARDO O REILLY CABRAL POSADA"/>
        <s v="RICARDO OVIDIO RIBEIRO DE CASTRO"/>
        <s v="ROBERTO JOSE SILVEIRA HONORATO"/>
        <s v="RODRIGO HIRAYAMA"/>
        <s v="RODRIGO KANTEK ZADUSKI"/>
        <s v="RODRIGO VALERIO MAGALHAES"/>
        <s v="RODRIGO VIEIRA MACHADO DE MORAES"/>
        <s v="ROGERIO POSSI JUNIOR"/>
        <s v="RONALD FERDINAND STAHLKE"/>
        <s v="ROSEMBERG ANDRE DA SILVA"/>
        <s v="RUI CARLOS JOSINO ALEXANDRE"/>
        <s v="SELMA ELISA GOMES DE PINHO SA"/>
        <s v="SERGIO HENRIQUE BORGES DA CRUZ"/>
        <s v="SERGIO ROBERTO FERREIRA MACHADO"/>
        <s v="SILVIO LUCIO CUNHA BASTOS"/>
        <s v="SILVIO MARCELINO DE OLIVEIRA FILHO"/>
        <s v="TIAGO ANTUNES VIEIRA DE MENEZES"/>
        <s v="VALDEMAR VILUTIS"/>
        <s v="VINICIUS COSTA E SILVA"/>
        <s v="WILLER ALVES DA SILVA CRUZ"/>
        <s v="WILLIAN YOSHINORI TANJI"/>
        <s v="WISSLER MOURA PIMENTEL"/>
        <s v="YEDA MARQUES"/>
      </sharedItems>
    </cacheField>
    <cacheField name="Situação Funcional" numFmtId="0">
      <sharedItems count="3">
        <s v="ATIVO PERMANENTE"/>
        <s v="CEDIDO/REQUISITADO/MOVIMENTADO"/>
        <s v="COMISSIONADO SEM VINCULO"/>
      </sharedItems>
    </cacheField>
    <cacheField name="Quadro" numFmtId="0">
      <sharedItems/>
    </cacheField>
    <cacheField name="Cargo" numFmtId="0">
      <sharedItems/>
    </cacheField>
    <cacheField name="Classe / Padrão" numFmtId="0">
      <sharedItems/>
    </cacheField>
    <cacheField name="Função" numFmtId="0">
      <sharedItems/>
    </cacheField>
    <cacheField name="Unidade Exercício" numFmtId="0">
      <sharedItems/>
    </cacheField>
    <cacheField name="Valor Cargo Efetivo" numFmtId="44">
      <sharedItems containsSemiMixedTypes="0" containsString="0" containsNumber="1" minValue="0" maxValue="22929.74"/>
    </cacheField>
    <cacheField name="Valor Cargo Comissionado" numFmtId="44">
      <sharedItems containsSemiMixedTypes="0" containsString="0" containsNumber="1" minValue="0" maxValue="14250.7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6">
  <r>
    <x v="0"/>
    <x v="0"/>
    <s v="Quadro Efetivo da ANAC"/>
    <s v="TEC EM REGULACAO DE AVIACAO CIVIL"/>
    <s v="S III"/>
    <s v="CCT0004"/>
    <s v="SAR\GTCO\CCIP"/>
    <n v="22929.74"/>
    <n v="1583.9639999999999"/>
  </r>
  <r>
    <x v="1"/>
    <x v="0"/>
    <s v="Quadro Efetivo da ANAC"/>
    <s v="ESP EM REGULACAO DE AVIACAO CIVIL"/>
    <s v="S II"/>
    <s v=""/>
    <s v="SAR\GCPP\GTEV\CAOA"/>
    <n v="22386.7"/>
    <n v="0"/>
  </r>
  <r>
    <x v="2"/>
    <x v="0"/>
    <s v="Quadro Efetivo da ANAC"/>
    <s v="ESP EM REGULACAO DE AVIACAO CIVIL"/>
    <s v="B V"/>
    <s v="CCT0004"/>
    <s v="SAR\CASSES"/>
    <n v="21300.65"/>
    <n v="1583.9639999999999"/>
  </r>
  <r>
    <x v="3"/>
    <x v="0"/>
    <s v="Quadro Efetivo da ANAC"/>
    <s v="ESP EM REGULACAO DE AVIACAO CIVIL"/>
    <s v="S III"/>
    <s v=""/>
    <s v="SAR\GCPP\GTEN\CESS"/>
    <n v="22929.74"/>
    <n v="0"/>
  </r>
  <r>
    <x v="4"/>
    <x v="0"/>
    <s v="Quadro Efetivo da ANAC"/>
    <s v="ESP EM REGULACAO DE AVIACAO CIVIL"/>
    <s v="S II"/>
    <s v=""/>
    <s v="SAR\GCPP\GTEV\CEVIS"/>
    <n v="22386.7"/>
    <n v="0"/>
  </r>
  <r>
    <x v="5"/>
    <x v="0"/>
    <s v="Quadro Efetivo da ANAC"/>
    <s v="ESP EM REGULACAO DE AVIACAO CIVIL"/>
    <s v="S III"/>
    <s v=""/>
    <s v="SAR\GTPL\CDPP"/>
    <n v="22929.74"/>
    <n v="0"/>
  </r>
  <r>
    <x v="6"/>
    <x v="1"/>
    <s v=""/>
    <s v=""/>
    <s v=" 0"/>
    <s v=""/>
    <s v="SAR\GCPP\GTPR\CPCT"/>
    <n v="0"/>
    <n v="0"/>
  </r>
  <r>
    <x v="7"/>
    <x v="0"/>
    <s v="Quadro Efetivo da ANAC"/>
    <s v="ESP EM REGULACAO DE AVIACAO CIVIL"/>
    <s v="S I"/>
    <s v=""/>
    <s v="SAR\GTAC\CPAC"/>
    <n v="21843.68"/>
    <n v="0"/>
  </r>
  <r>
    <x v="8"/>
    <x v="0"/>
    <s v="Quadro Efetivo da ANAC"/>
    <s v="ESP EM REGULACAO DE AVIACAO CIVIL"/>
    <s v="B V"/>
    <s v=""/>
    <s v="SAR\GTNI\CINTERA"/>
    <n v="21300.65"/>
    <n v="0"/>
  </r>
  <r>
    <x v="9"/>
    <x v="0"/>
    <s v="Quadro Efetivo da ANAC"/>
    <s v="ESP EM REGULACAO DE AVIACAO CIVIL"/>
    <s v="S II"/>
    <s v="CCT0005"/>
    <s v="SAR\GCPP\GTEV\CAOA"/>
    <n v="22386.7"/>
    <n v="2167.5540000000001"/>
  </r>
  <r>
    <x v="10"/>
    <x v="0"/>
    <s v="Quadro Efetivo da ANAC"/>
    <s v="TECNICO ADMINISTRATIVO"/>
    <s v="B V"/>
    <s v=""/>
    <s v="SAR\GTRAB\CPRAB"/>
    <n v="21300.65"/>
    <n v="0"/>
  </r>
  <r>
    <x v="11"/>
    <x v="0"/>
    <s v="Quadro Efetivo da ANAC"/>
    <s v="ESP EM REGULACAO DE AVIACAO CIVIL"/>
    <s v="S III"/>
    <s v="CCT0005"/>
    <s v="SAR\GCPP\GTEN\CEMP"/>
    <n v="22929.74"/>
    <n v="2167.5540000000001"/>
  </r>
  <r>
    <x v="12"/>
    <x v="0"/>
    <s v="Quadro Efetivo da ANAC"/>
    <s v="ESP EM REGULACAO DE AVIACAO CIVIL"/>
    <s v="B V"/>
    <s v=""/>
    <s v="SAR\GTRAB\CAPREG"/>
    <n v="21300.65"/>
    <n v="0"/>
  </r>
  <r>
    <x v="13"/>
    <x v="0"/>
    <s v="Quadro Efetivo da ANAC"/>
    <s v="ESP EM REGULACAO DE AVIACAO CIVIL"/>
    <s v="B V"/>
    <s v=""/>
    <s v="SAR\GCPP\GTEV\CAOA"/>
    <n v="21300.65"/>
    <n v="0"/>
  </r>
  <r>
    <x v="14"/>
    <x v="0"/>
    <s v="C&amp;T"/>
    <s v="TECNOLOGISTA"/>
    <s v="H III"/>
    <s v=""/>
    <s v="SAR\GCPP\GTEN\CESS"/>
    <n v="9307.9699999999993"/>
    <n v="0"/>
  </r>
  <r>
    <x v="15"/>
    <x v="0"/>
    <s v="Quadro Efetivo da ANAC"/>
    <s v="ESP EM REGULACAO DE AVIACAO CIVIL"/>
    <s v="B II"/>
    <s v=""/>
    <s v="SAR\GCPP\GTEN\CEMP"/>
    <n v="19672.689999999999"/>
    <n v="0"/>
  </r>
  <r>
    <x v="16"/>
    <x v="0"/>
    <s v="Quadro Efetivo da ANAC"/>
    <s v="TEC EM REGULACAO DE AVIACAO CIVIL"/>
    <s v="S III"/>
    <s v=""/>
    <s v="SAR\GTCO\CCIP"/>
    <n v="22929.74"/>
    <n v="0"/>
  </r>
  <r>
    <x v="17"/>
    <x v="0"/>
    <s v="Quadro Efetivo da ANAC"/>
    <s v="ESP EM REGULACAO DE AVIACAO CIVIL"/>
    <s v="B V"/>
    <s v="CCT0004"/>
    <s v="SAR\GTNI\CINTERA"/>
    <n v="21300.65"/>
    <n v="1583.9639999999999"/>
  </r>
  <r>
    <x v="18"/>
    <x v="0"/>
    <s v="Quadro Efetivo da ANAC"/>
    <s v="ESP EM REGULACAO DE AVIACAO CIVIL"/>
    <s v="S II"/>
    <s v=""/>
    <s v="SAR\GTCO\CPROD"/>
    <n v="22386.7"/>
    <n v="0"/>
  </r>
  <r>
    <x v="19"/>
    <x v="0"/>
    <s v="Quadro Efetivo da ANAC"/>
    <s v="ESP EM REGULACAO DE AVIACAO CIVIL"/>
    <s v="S III"/>
    <s v=""/>
    <s v="SAR\GTAC\CSPA"/>
    <n v="22929.74"/>
    <n v="0"/>
  </r>
  <r>
    <x v="20"/>
    <x v="0"/>
    <s v="Quadro Efetivo da ANAC"/>
    <s v="ESP EM REGULACAO DE AVIACAO CIVIL"/>
    <s v="B V"/>
    <s v="CCT0003"/>
    <s v="SAR\GCPP\GTEN\CESS"/>
    <n v="21300.65"/>
    <n v="803.72399999999993"/>
  </r>
  <r>
    <x v="21"/>
    <x v="0"/>
    <s v="Quadro Efetivo da ANAC"/>
    <s v="ESP EM REGULACAO DE AVIACAO CIVIL"/>
    <s v="S III"/>
    <s v="CCT0003"/>
    <s v="SAR\GCPP\GTEN\CEMP"/>
    <n v="22929.74"/>
    <n v="803.72399999999993"/>
  </r>
  <r>
    <x v="22"/>
    <x v="2"/>
    <s v=""/>
    <s v=""/>
    <s v=" 0"/>
    <s v="CA 0002"/>
    <s v="SAR\GCPP\GTEV\CEVIS"/>
    <n v="0"/>
    <n v="14250.77"/>
  </r>
  <r>
    <x v="23"/>
    <x v="2"/>
    <s v=""/>
    <s v=""/>
    <s v=" 0"/>
    <s v="CA 0003"/>
    <s v="SAR\CASSES"/>
    <n v="0"/>
    <n v="3967.43"/>
  </r>
  <r>
    <x v="24"/>
    <x v="0"/>
    <s v="C&amp;T"/>
    <s v="TECNOLOGISTA"/>
    <s v="H III"/>
    <s v="CGE0004"/>
    <s v="SAR\GTCO"/>
    <n v="9307.9699999999993"/>
    <n v="5700.3059999999996"/>
  </r>
  <r>
    <x v="25"/>
    <x v="0"/>
    <s v="Quadro Efetivo da ANAC"/>
    <s v="ESP EM REGULACAO DE AVIACAO CIVIL"/>
    <s v="S III"/>
    <s v="CCT0003"/>
    <s v="SAR\GCPP\GTPR\CPCT"/>
    <n v="22929.74"/>
    <n v="803.72399999999993"/>
  </r>
  <r>
    <x v="26"/>
    <x v="0"/>
    <s v="Quadro Efetivo da ANAC"/>
    <s v="ESP EM REGULACAO DE AVIACAO CIVIL"/>
    <s v="S III"/>
    <s v="CCT0005"/>
    <s v="SAR\GCPP\GTEN\CEEI"/>
    <n v="22929.74"/>
    <n v="2167.5540000000001"/>
  </r>
  <r>
    <x v="27"/>
    <x v="0"/>
    <s v="Quadro Efetivo da ANAC"/>
    <s v="ESP EM REGULACAO DE AVIACAO CIVIL"/>
    <s v="S II"/>
    <s v="CCT0005"/>
    <s v="SAR\GCPP\GTPR\CPCT"/>
    <n v="22386.7"/>
    <n v="2167.5540000000001"/>
  </r>
  <r>
    <x v="28"/>
    <x v="0"/>
    <s v="Quadro Efetivo da ANAC"/>
    <s v="ANALISTA ADMINISTRATIVO"/>
    <s v="S III"/>
    <s v=""/>
    <s v="SAR\CASSES"/>
    <n v="22929.74"/>
    <n v="0"/>
  </r>
  <r>
    <x v="29"/>
    <x v="2"/>
    <s v=""/>
    <s v=""/>
    <s v=" 0"/>
    <s v="CAS0001"/>
    <s v="SAR\GCPP"/>
    <n v="0"/>
    <n v="3001.23"/>
  </r>
  <r>
    <x v="30"/>
    <x v="0"/>
    <s v="Quadro Efetivo da ANAC"/>
    <s v="TEC EM REGULACAO DE AVIACAO CIVIL"/>
    <s v="B II"/>
    <s v=""/>
    <s v="SAR\GTRAB\CAPREG"/>
    <n v="19672.689999999999"/>
    <n v="0"/>
  </r>
  <r>
    <x v="31"/>
    <x v="0"/>
    <s v="Quadro Efetivo da ANAC"/>
    <s v="ESP EM REGULACAO DE AVIACAO CIVIL"/>
    <s v="B V"/>
    <s v=""/>
    <s v="SAR\GCPP\GTEN\CESS"/>
    <n v="21300.65"/>
    <n v="0"/>
  </r>
  <r>
    <x v="32"/>
    <x v="0"/>
    <s v="Quadro Efetivo da ANAC"/>
    <s v="TECNICO ADMINISTRATIVO"/>
    <s v="S III"/>
    <s v="CCT0004"/>
    <s v="SAR\GTRAB\CAPREG"/>
    <n v="22929.74"/>
    <n v="1583.9639999999999"/>
  </r>
  <r>
    <x v="33"/>
    <x v="0"/>
    <s v="C&amp;T"/>
    <s v="TECNOLOGISTA"/>
    <s v="H III"/>
    <s v="CCT0003"/>
    <s v="SAR\GCPP\GTPR\CPCT"/>
    <n v="9307.9699999999993"/>
    <n v="803.72399999999993"/>
  </r>
  <r>
    <x v="34"/>
    <x v="1"/>
    <s v=""/>
    <s v=""/>
    <s v=" 0"/>
    <s v=""/>
    <s v="SAR\GTRAB\CPRAB"/>
    <n v="0"/>
    <n v="0"/>
  </r>
  <r>
    <x v="35"/>
    <x v="0"/>
    <s v="Quadro Efetivo da ANAC"/>
    <s v="ESP EM REGULACAO DE AVIACAO CIVIL"/>
    <s v="S III"/>
    <s v=""/>
    <s v="SAR\GTCO\CCIP"/>
    <n v="22929.74"/>
    <n v="0"/>
  </r>
  <r>
    <x v="36"/>
    <x v="0"/>
    <s v="Quadro Efetivo da ANAC"/>
    <s v="ESP EM REGULACAO DE AVIACAO CIVIL"/>
    <s v="S II"/>
    <s v="CCT0004"/>
    <s v="SAR\GTCO\CPROD"/>
    <n v="22386.7"/>
    <n v="1583.9639999999999"/>
  </r>
  <r>
    <x v="37"/>
    <x v="0"/>
    <s v="Quadro Efetivo da ANAC"/>
    <s v="ESP EM REGULACAO DE AVIACAO CIVIL"/>
    <s v="B V"/>
    <s v=""/>
    <s v="SAR\GCPP\GTPR\CCST"/>
    <n v="21300.65"/>
    <n v="0"/>
  </r>
  <r>
    <x v="38"/>
    <x v="0"/>
    <s v="Quadro Efetivo da ANAC"/>
    <s v="ANALISTA ADMINISTRATIVO"/>
    <s v="S II"/>
    <s v=""/>
    <s v="SAR\GTRAB\CPRAB"/>
    <n v="22386.7"/>
    <n v="0"/>
  </r>
  <r>
    <x v="39"/>
    <x v="0"/>
    <s v="Quadro Efetivo da ANAC"/>
    <s v="ESP EM REGULACAO DE AVIACAO CIVIL"/>
    <s v="S III"/>
    <s v=""/>
    <s v="SAR\GTNI\CINTERA"/>
    <n v="22929.74"/>
    <n v="0"/>
  </r>
  <r>
    <x v="40"/>
    <x v="0"/>
    <s v="Quadro Efetivo da ANAC"/>
    <s v="ESP EM REGULACAO DE AVIACAO CIVIL"/>
    <s v="S III"/>
    <s v=""/>
    <s v="SAR\GCPP\GTEN\CEEI"/>
    <n v="22929.74"/>
    <n v="0"/>
  </r>
  <r>
    <x v="41"/>
    <x v="0"/>
    <s v="Quadro Efetivo da ANAC"/>
    <s v="ESP EM REGULACAO DE AVIACAO CIVIL"/>
    <s v="S II"/>
    <s v=""/>
    <s v="SAR\GTCO\CPROD"/>
    <n v="22386.7"/>
    <n v="0"/>
  </r>
  <r>
    <x v="42"/>
    <x v="0"/>
    <s v="Quadro Efetivo da ANAC"/>
    <s v="ESP EM REGULACAO DE AVIACAO CIVIL"/>
    <s v="S III"/>
    <s v=""/>
    <s v="SAR\GCPP\GTEN\CEMP"/>
    <n v="22929.74"/>
    <n v="0"/>
  </r>
  <r>
    <x v="43"/>
    <x v="0"/>
    <s v="Quadro Efetivo da ANAC"/>
    <s v="ESP EM REGULACAO DE AVIACAO CIVIL"/>
    <s v="S III"/>
    <s v=""/>
    <s v="SAR\GCPP\GTPR\CCST"/>
    <n v="22929.74"/>
    <n v="0"/>
  </r>
  <r>
    <x v="44"/>
    <x v="0"/>
    <s v="Quadro Efetivo da ANAC"/>
    <s v="ESP EM REGULACAO DE AVIACAO CIVIL"/>
    <s v="B V"/>
    <s v=""/>
    <s v="SAR\GCPP\GTPR\CCST"/>
    <n v="21300.65"/>
    <n v="0"/>
  </r>
  <r>
    <x v="45"/>
    <x v="0"/>
    <s v="Quadro Efetivo da ANAC"/>
    <s v="ESP EM REGULACAO DE AVIACAO CIVIL"/>
    <s v="S III"/>
    <s v="CCT0005"/>
    <s v="SAR\GTAC\CPAC"/>
    <n v="22929.74"/>
    <n v="2167.5540000000001"/>
  </r>
  <r>
    <x v="46"/>
    <x v="0"/>
    <s v="Quadro Efetivo da ANAC"/>
    <s v="TEC EM REGULACAO DE AVIACAO CIVIL"/>
    <s v="S III"/>
    <s v=""/>
    <s v="SAR"/>
    <n v="22929.74"/>
    <n v="0"/>
  </r>
  <r>
    <x v="47"/>
    <x v="0"/>
    <s v="Quadro Efetivo da ANAC"/>
    <s v="ESP EM REGULACAO DE AVIACAO CIVIL"/>
    <s v="B V"/>
    <s v=""/>
    <s v="SAR\GTPL\CDPP"/>
    <n v="21300.65"/>
    <n v="0"/>
  </r>
  <r>
    <x v="48"/>
    <x v="0"/>
    <s v="Quadro Efetivo da ANAC"/>
    <s v="ESP EM REGULACAO DE AVIACAO CIVIL"/>
    <s v="S III"/>
    <s v=""/>
    <s v="SAR\GCPP\GTEV\CEVIS"/>
    <n v="22929.74"/>
    <n v="0"/>
  </r>
  <r>
    <x v="49"/>
    <x v="0"/>
    <s v="Quadro Efetivo da ANAC"/>
    <s v="TEC EM REGULACAO DE AVIACAO CIVIL"/>
    <s v="S III"/>
    <s v=""/>
    <s v="SAR\GTRAB\CPRAB"/>
    <n v="22929.74"/>
    <n v="0"/>
  </r>
  <r>
    <x v="50"/>
    <x v="0"/>
    <s v="Quadro Efetivo da ANAC"/>
    <s v="ESP EM REGULACAO DE AVIACAO CIVIL"/>
    <s v="B V"/>
    <s v=""/>
    <s v="SAR\GTPL\CDPP"/>
    <n v="21300.65"/>
    <n v="0"/>
  </r>
  <r>
    <x v="51"/>
    <x v="0"/>
    <s v="Quadro Efetivo da ANAC"/>
    <s v="ESP EM REGULACAO DE AVIACAO CIVIL"/>
    <s v="S II"/>
    <s v=""/>
    <s v="SAR\GCPP\GTPR\CCST"/>
    <n v="22386.7"/>
    <n v="0"/>
  </r>
  <r>
    <x v="52"/>
    <x v="0"/>
    <s v="Quadro Efetivo da ANAC"/>
    <s v="ESP EM REGULACAO DE AVIACAO CIVIL"/>
    <s v="S III"/>
    <s v="CCT0004"/>
    <s v="SAR\GTPL\CDPP"/>
    <n v="22929.74"/>
    <n v="1583.9639999999999"/>
  </r>
  <r>
    <x v="53"/>
    <x v="0"/>
    <s v="Quadro Efetivo da ANAC"/>
    <s v="TECNICO ADMINISTRATIVO"/>
    <s v="S II"/>
    <s v=""/>
    <s v="SAR\GTPL\CPRU"/>
    <n v="22386.7"/>
    <n v="0"/>
  </r>
  <r>
    <x v="54"/>
    <x v="0"/>
    <s v="Quadro Efetivo da ANAC"/>
    <s v="ESP EM REGULACAO DE AVIACAO CIVIL"/>
    <s v="B V"/>
    <s v=""/>
    <s v="SAR\GTAC\CSPA"/>
    <n v="21300.65"/>
    <n v="0"/>
  </r>
  <r>
    <x v="55"/>
    <x v="0"/>
    <s v="Quadro Efetivo da ANAC"/>
    <s v="ESP EM REGULACAO DE AVIACAO CIVIL"/>
    <s v="S II"/>
    <s v=""/>
    <s v="SAR\GCPP\GTEN\CEEI"/>
    <n v="22386.7"/>
    <n v="0"/>
  </r>
  <r>
    <x v="56"/>
    <x v="0"/>
    <s v="Quadro Efetivo da ANAC"/>
    <s v="TECNICO ADMINISTRATIVO"/>
    <s v="S III"/>
    <s v=""/>
    <s v="SAR\GTPL\CSIS"/>
    <n v="22929.74"/>
    <n v="0"/>
  </r>
  <r>
    <x v="57"/>
    <x v="0"/>
    <s v="Quadro Efetivo da ANAC"/>
    <s v="ESP EM REGULACAO DE AVIACAO CIVIL"/>
    <s v="B V"/>
    <s v="CCT0005"/>
    <s v="SAR\GCPP\GTEV\CEVIS"/>
    <n v="21300.65"/>
    <n v="2167.5540000000001"/>
  </r>
  <r>
    <x v="58"/>
    <x v="0"/>
    <s v="C&amp;T"/>
    <s v="TECNOLOGISTA"/>
    <s v="H III"/>
    <s v=""/>
    <s v="SAR\GCPP\GTPR\CPCT"/>
    <n v="9307.9699999999993"/>
    <n v="0"/>
  </r>
  <r>
    <x v="59"/>
    <x v="0"/>
    <s v="Quadro Efetivo da ANAC"/>
    <s v="ESP EM REGULACAO DE AVIACAO CIVIL"/>
    <s v="S III"/>
    <s v=""/>
    <s v="SAR\GTCO\CPROD"/>
    <n v="22929.74"/>
    <n v="0"/>
  </r>
  <r>
    <x v="60"/>
    <x v="0"/>
    <s v="Quadro Efetivo da ANAC"/>
    <s v="ESP EM REGULACAO DE AVIACAO CIVIL"/>
    <s v="S III"/>
    <s v=""/>
    <s v="SAR\GCPP\GTEN\CEMP"/>
    <n v="22929.74"/>
    <n v="0"/>
  </r>
  <r>
    <x v="61"/>
    <x v="0"/>
    <s v="Quadro Efetivo da ANAC"/>
    <s v="TECNICO ADMINISTRATIVO"/>
    <s v="S III"/>
    <s v="CCT0004"/>
    <s v="SAR\GTPL\CSIS"/>
    <n v="22929.74"/>
    <n v="1583.9639999999999"/>
  </r>
  <r>
    <x v="62"/>
    <x v="2"/>
    <s v=""/>
    <s v=""/>
    <s v=" 0"/>
    <s v="CA 0002"/>
    <s v="SAR\GCPP\GTEV\CEVIS"/>
    <n v="0"/>
    <n v="14250.77"/>
  </r>
  <r>
    <x v="63"/>
    <x v="0"/>
    <s v="Quadro Efetivo da ANAC"/>
    <s v="ESP EM REGULACAO DE AVIACAO CIVIL"/>
    <s v="B V"/>
    <s v=""/>
    <s v="SAR\GCPP\GTPR\CCST"/>
    <n v="21300.65"/>
    <n v="0"/>
  </r>
  <r>
    <x v="64"/>
    <x v="0"/>
    <s v="Quadro Efetivo da ANAC"/>
    <s v="ESP EM REGULACAO DE AVIACAO CIVIL"/>
    <s v="S I"/>
    <s v="CCT0003"/>
    <s v="SAR\GCPP\GTEV\CEVIS"/>
    <n v="21843.68"/>
    <n v="803.72399999999993"/>
  </r>
  <r>
    <x v="65"/>
    <x v="0"/>
    <s v="Quadro Efetivo da ANAC"/>
    <s v="ESP EM REGULACAO DE AVIACAO CIVIL"/>
    <s v="B V"/>
    <s v=""/>
    <s v="SAR\GCPP\GTPR\CCST"/>
    <n v="21300.65"/>
    <n v="0"/>
  </r>
  <r>
    <x v="66"/>
    <x v="0"/>
    <s v="Quadro Efetivo da ANAC"/>
    <s v="ANALISTA ADMINISTRATIVO"/>
    <s v="B V"/>
    <s v=""/>
    <s v="SAR\GTRAB\CAPREG"/>
    <n v="21300.65"/>
    <n v="0"/>
  </r>
  <r>
    <x v="67"/>
    <x v="0"/>
    <s v="Quadro Efetivo da ANAC"/>
    <s v="TEC EM REGULACAO DE AVIACAO CIVIL"/>
    <s v="B V"/>
    <s v=""/>
    <s v="SAR\GTPL\CSIS"/>
    <n v="21300.65"/>
    <n v="0"/>
  </r>
  <r>
    <x v="68"/>
    <x v="0"/>
    <s v="Quadro Efetivo da ANAC"/>
    <s v="ESP EM REGULACAO DE AVIACAO CIVIL"/>
    <s v="S I"/>
    <s v=""/>
    <s v="SAR\GTAC\CSPA"/>
    <n v="21843.68"/>
    <n v="0"/>
  </r>
  <r>
    <x v="69"/>
    <x v="0"/>
    <s v="Quadro Efetivo da ANAC"/>
    <s v="ESP EM REGULACAO DE AVIACAO CIVIL"/>
    <s v="S III"/>
    <s v=""/>
    <s v="SAR\GCPP\GTEN\CEEI"/>
    <n v="22929.74"/>
    <n v="0"/>
  </r>
  <r>
    <x v="70"/>
    <x v="0"/>
    <s v="Quadro Efetivo da ANAC"/>
    <s v="ESP EM REGULACAO DE AVIACAO CIVIL"/>
    <s v="S III"/>
    <s v="CCT0003"/>
    <s v="SAR\CASSES"/>
    <n v="22929.74"/>
    <n v="803.72399999999993"/>
  </r>
  <r>
    <x v="71"/>
    <x v="0"/>
    <s v="Quadro Efetivo da ANAC"/>
    <s v="TEC EM REGULACAO DE AVIACAO CIVIL"/>
    <s v="B II"/>
    <s v=""/>
    <s v="SAR\GTNI\CINTERA"/>
    <n v="19672.689999999999"/>
    <n v="0"/>
  </r>
  <r>
    <x v="72"/>
    <x v="2"/>
    <s v=""/>
    <s v=""/>
    <s v=" 0"/>
    <s v="CAS0001"/>
    <s v="SAR\GTPL\CPRU"/>
    <n v="0"/>
    <n v="3001.23"/>
  </r>
  <r>
    <x v="73"/>
    <x v="0"/>
    <s v="Quadro Efetivo da ANAC"/>
    <s v="ESP EM REGULACAO DE AVIACAO CIVIL"/>
    <s v="A I"/>
    <s v=""/>
    <s v="SAR\GTCO\CCIP"/>
    <n v="16413.349999999999"/>
    <n v="0"/>
  </r>
  <r>
    <x v="74"/>
    <x v="0"/>
    <s v="Quadro Efetivo da ANAC"/>
    <s v="ESP EM REGULACAO DE AVIACAO CIVIL"/>
    <s v="S III"/>
    <s v=""/>
    <s v="SAR\GCPP\GTEV\CEVIS"/>
    <n v="22929.74"/>
    <n v="0"/>
  </r>
  <r>
    <x v="75"/>
    <x v="0"/>
    <s v="Quadro Efetivo da ANAC"/>
    <s v="ESP EM REGULACAO DE AVIACAO CIVIL"/>
    <s v="B III"/>
    <s v="CCT0003"/>
    <s v="SAR\GTRAB\CPRAB"/>
    <n v="20214.57"/>
    <n v="803.72399999999993"/>
  </r>
  <r>
    <x v="76"/>
    <x v="0"/>
    <s v="Quadro Efetivo da ANAC"/>
    <s v="ESP EM REGULACAO DE AVIACAO CIVIL"/>
    <s v="S III"/>
    <s v=""/>
    <s v="SAR\GCPP\GTEN\CEMP"/>
    <n v="22929.74"/>
    <n v="0"/>
  </r>
  <r>
    <x v="77"/>
    <x v="0"/>
    <s v="Quadro Efetivo da ANAC"/>
    <s v="TEC EM REGULACAO DE AVIACAO CIVIL"/>
    <s v="B II"/>
    <s v=""/>
    <s v="SAR\GTRAB\CPRAB"/>
    <n v="19672.689999999999"/>
    <n v="0"/>
  </r>
  <r>
    <x v="78"/>
    <x v="0"/>
    <s v="Quadro Efetivo da ANAC"/>
    <s v="ANALISTA ADMINISTRATIVO"/>
    <s v="B V"/>
    <s v="CCT0005"/>
    <s v="SAR\CASSES"/>
    <n v="21300.65"/>
    <n v="2167.5540000000001"/>
  </r>
  <r>
    <x v="79"/>
    <x v="0"/>
    <s v="Quadro Efetivo da ANAC"/>
    <s v="ANALISTA ADMINISTRATIVO"/>
    <s v="B V"/>
    <s v=""/>
    <s v="SAR\GTRAB\CAPREG"/>
    <n v="21300.65"/>
    <n v="0"/>
  </r>
  <r>
    <x v="80"/>
    <x v="0"/>
    <s v="Quadro Efetivo da ANAC"/>
    <s v="ANALISTA ADMINISTRATIVO"/>
    <s v="S III"/>
    <s v=""/>
    <s v="SAR\GTPL\CSIS"/>
    <n v="22929.74"/>
    <n v="0"/>
  </r>
  <r>
    <x v="81"/>
    <x v="0"/>
    <s v="Quadro Efetivo da ANAC"/>
    <s v="ESP EM REGULACAO DE AVIACAO CIVIL"/>
    <s v="B V"/>
    <s v=""/>
    <s v="SAR\GTNI\CNORMA"/>
    <n v="21300.65"/>
    <n v="0"/>
  </r>
  <r>
    <x v="82"/>
    <x v="0"/>
    <s v="Quadro Efetivo da ANAC"/>
    <s v="ESP EM REGULACAO DE AVIACAO CIVIL"/>
    <s v="B V"/>
    <s v=""/>
    <s v="SAR\GTCO\CCIP"/>
    <n v="21300.65"/>
    <n v="0"/>
  </r>
  <r>
    <x v="83"/>
    <x v="0"/>
    <s v="Quadro Efetivo da ANAC"/>
    <s v="ANALISTA ADMINISTRATIVO"/>
    <s v="S II"/>
    <s v=""/>
    <s v="SAR\GTRAB\CAPREG"/>
    <n v="22386.7"/>
    <n v="0"/>
  </r>
  <r>
    <x v="84"/>
    <x v="0"/>
    <s v="Quadro Efetivo da ANAC"/>
    <s v="ESP EM REGULACAO DE AVIACAO CIVIL"/>
    <s v="B V"/>
    <s v=""/>
    <s v="SAR\GCPP\GTPR\CCST"/>
    <n v="21300.65"/>
    <n v="0"/>
  </r>
  <r>
    <x v="85"/>
    <x v="0"/>
    <s v="C&amp;T"/>
    <s v="TECNOLOGISTA"/>
    <s v="H III"/>
    <s v="CCT0005"/>
    <s v="SAR\GCPP\GTPR\CCST"/>
    <n v="9307.9699999999993"/>
    <n v="2167.5540000000001"/>
  </r>
  <r>
    <x v="86"/>
    <x v="0"/>
    <s v="Quadro Efetivo da ANAC"/>
    <s v="TEC EM REGULACAO DE AVIACAO CIVIL"/>
    <s v="B II"/>
    <s v=""/>
    <s v="SAR\GTRAB\CAPREG"/>
    <n v="19672.689999999999"/>
    <n v="0"/>
  </r>
  <r>
    <x v="87"/>
    <x v="0"/>
    <s v="Quadro Efetivo da ANAC"/>
    <s v="ANALISTA ADMINISTRATIVO"/>
    <s v="S II"/>
    <s v="CGE0004"/>
    <s v="SAR\GTRAB"/>
    <n v="22386.7"/>
    <n v="5700.3059999999996"/>
  </r>
  <r>
    <x v="88"/>
    <x v="0"/>
    <s v="Quadro Efetivo da ANAC"/>
    <s v="ESP EM REGULACAO DE AVIACAO CIVIL"/>
    <s v="S I"/>
    <s v=""/>
    <s v="SAR\GTCO\CPROD"/>
    <n v="21843.68"/>
    <n v="0"/>
  </r>
  <r>
    <x v="89"/>
    <x v="0"/>
    <s v="Quadro Efetivo da ANAC"/>
    <s v="ESP EM REGULACAO DE AVIACAO CIVIL"/>
    <s v="S II"/>
    <s v=""/>
    <s v="SAR\GCPP\GTEN\CEMP"/>
    <n v="22386.7"/>
    <n v="0"/>
  </r>
  <r>
    <x v="90"/>
    <x v="0"/>
    <s v="Quadro Efetivo da ANAC"/>
    <s v="ESP EM REGULACAO DE AVIACAO CIVIL"/>
    <s v="S III"/>
    <s v=""/>
    <s v="SAR\GTNI\CNORMA"/>
    <n v="22929.74"/>
    <n v="0"/>
  </r>
  <r>
    <x v="91"/>
    <x v="0"/>
    <s v="Quadro Efetivo da ANAC"/>
    <s v="ESP EM REGULACAO DE AVIACAO CIVIL"/>
    <s v="S II"/>
    <s v="CCT0003"/>
    <s v="SAR\GCPP\GTPR\CPCT"/>
    <n v="22386.7"/>
    <n v="803.72399999999993"/>
  </r>
  <r>
    <x v="92"/>
    <x v="0"/>
    <s v="Quadro Efetivo da ANAC"/>
    <s v="ESP EM REGULACAO DE AVIACAO CIVIL"/>
    <s v="B V"/>
    <s v=""/>
    <s v="SAR\GCPP\GTPR\CPCT"/>
    <n v="21300.65"/>
    <n v="0"/>
  </r>
  <r>
    <x v="93"/>
    <x v="0"/>
    <s v="Quadro Efetivo da ANAC"/>
    <s v="ESP EM REGULACAO DE AVIACAO CIVIL"/>
    <s v="B V"/>
    <s v=""/>
    <s v="SAR\CASSES"/>
    <n v="21300.65"/>
    <n v="0"/>
  </r>
  <r>
    <x v="94"/>
    <x v="0"/>
    <s v="Quadro Efetivo da ANAC"/>
    <s v="ESP EM REGULACAO DE AVIACAO CIVIL"/>
    <s v="S III"/>
    <s v=""/>
    <s v="SAR\GCPP\GTEN\CEEI"/>
    <n v="22929.74"/>
    <n v="0"/>
  </r>
  <r>
    <x v="95"/>
    <x v="0"/>
    <s v="Quadro Efetivo da ANAC"/>
    <s v="ESP EM REGULACAO DE AVIACAO CIVIL"/>
    <s v="B V"/>
    <s v=""/>
    <s v="SAR\GCPP\GTEV\CEVIS"/>
    <n v="21300.65"/>
    <n v="0"/>
  </r>
  <r>
    <x v="96"/>
    <x v="0"/>
    <s v="Quadro Efetivo da ANAC"/>
    <s v="ANALISTA ADMINISTRATIVO"/>
    <s v="S II"/>
    <s v=""/>
    <s v="SAR\GTRAB\CAPREG"/>
    <n v="22386.7"/>
    <n v="0"/>
  </r>
  <r>
    <x v="97"/>
    <x v="0"/>
    <s v="Quadro Efetivo da ANAC"/>
    <s v="TEC EM REGULACAO DE AVIACAO CIVIL"/>
    <s v="B II"/>
    <s v="CCT0003"/>
    <s v="SAR\GTPL\CPRU"/>
    <n v="19672.689999999999"/>
    <n v="803.72399999999993"/>
  </r>
  <r>
    <x v="98"/>
    <x v="0"/>
    <s v="C&amp;T"/>
    <s v="TECNOLOGISTA"/>
    <s v="H III"/>
    <s v=""/>
    <s v="SAR\GCPP\GTEN\CEEI"/>
    <n v="9307.9699999999993"/>
    <n v="0"/>
  </r>
  <r>
    <x v="99"/>
    <x v="0"/>
    <s v="Quadro Efetivo da ANAC"/>
    <s v="ESP EM REGULACAO DE AVIACAO CIVIL"/>
    <s v="S III"/>
    <s v="CGE0004"/>
    <s v="SAR\GTNI"/>
    <n v="22929.74"/>
    <n v="5700.3059999999996"/>
  </r>
  <r>
    <x v="100"/>
    <x v="0"/>
    <s v="Quadro Efetivo da ANAC"/>
    <s v="ESP EM REGULACAO DE AVIACAO CIVIL"/>
    <s v="S II"/>
    <s v=""/>
    <s v="SAR\GCPP\GTPR\CCST"/>
    <n v="22386.7"/>
    <n v="0"/>
  </r>
  <r>
    <x v="101"/>
    <x v="0"/>
    <s v="C&amp;T"/>
    <s v="TECNOLOGISTA"/>
    <s v="H III"/>
    <s v=""/>
    <s v="SAR\GCPP\GTEN\CEEI"/>
    <n v="9307.9699999999993"/>
    <n v="0"/>
  </r>
  <r>
    <x v="102"/>
    <x v="2"/>
    <s v=""/>
    <s v=""/>
    <s v=" 0"/>
    <s v="CA 0002"/>
    <s v="SAR\GCPP\GTEV\CEVIS"/>
    <n v="0"/>
    <n v="14250.77"/>
  </r>
  <r>
    <x v="103"/>
    <x v="0"/>
    <s v="Quadro Efetivo da ANAC"/>
    <s v="ANALISTA ADMINISTRATIVO"/>
    <s v="B V"/>
    <s v=""/>
    <s v="SAR\GTRAB\CAPREG"/>
    <n v="21300.65"/>
    <n v="0"/>
  </r>
  <r>
    <x v="104"/>
    <x v="1"/>
    <s v=""/>
    <s v=""/>
    <s v=" 0"/>
    <s v="CCT0004"/>
    <s v="SAR\GTNI"/>
    <n v="0"/>
    <n v="2639.94"/>
  </r>
  <r>
    <x v="105"/>
    <x v="0"/>
    <s v="Quadro Efetivo da ANAC"/>
    <s v="ESP EM REGULACAO DE AVIACAO CIVIL"/>
    <s v="B V"/>
    <s v=""/>
    <s v="SAR\GCPP\GTPR"/>
    <n v="21300.65"/>
    <n v="0"/>
  </r>
  <r>
    <x v="106"/>
    <x v="0"/>
    <s v="Quadro Efetivo da ANAC"/>
    <s v="ESP EM REGULACAO DE AVIACAO CIVIL"/>
    <s v="S II"/>
    <s v="CGE0004"/>
    <s v="SAR\GTPL"/>
    <n v="22386.7"/>
    <n v="5700.3059999999996"/>
  </r>
  <r>
    <x v="107"/>
    <x v="0"/>
    <s v="Quadro Efetivo da ANAC"/>
    <s v="ESP EM REGULACAO DE AVIACAO CIVIL"/>
    <s v="S I"/>
    <s v="CGE0003"/>
    <s v="SAR\GCPP"/>
    <n v="21843.68"/>
    <n v="8550.4619999999995"/>
  </r>
  <r>
    <x v="108"/>
    <x v="0"/>
    <s v="Quadro Efetivo da ANAC"/>
    <s v="ESP EM REGULACAO DE AVIACAO CIVIL"/>
    <s v="S III"/>
    <s v=""/>
    <s v="SAR\GCPP\GTEV\CEVIS"/>
    <n v="22929.74"/>
    <n v="0"/>
  </r>
  <r>
    <x v="109"/>
    <x v="0"/>
    <s v="Quadro Efetivo da ANAC"/>
    <s v="ESP EM REGULACAO DE AVIACAO CIVIL"/>
    <s v="B V"/>
    <s v=""/>
    <s v="SAR\GTRAB\CAPREG"/>
    <n v="21300.65"/>
    <n v="0"/>
  </r>
  <r>
    <x v="110"/>
    <x v="0"/>
    <s v="Quadro Efetivo da ANAC"/>
    <s v="ESP EM REGULACAO DE AVIACAO CIVIL"/>
    <s v="S III"/>
    <s v="CGE0004"/>
    <s v="SAR\GTAC"/>
    <n v="22929.74"/>
    <n v="5700.3059999999996"/>
  </r>
  <r>
    <x v="111"/>
    <x v="0"/>
    <s v="Quadro Efetivo da ANAC"/>
    <s v="ESP EM REGULACAO DE AVIACAO CIVIL"/>
    <s v="S III"/>
    <s v=""/>
    <s v="SAR\GCPP\GTPR\CPCT"/>
    <n v="22929.74"/>
    <n v="0"/>
  </r>
  <r>
    <x v="112"/>
    <x v="0"/>
    <s v="C&amp;T"/>
    <s v="TECNOLOGISTA"/>
    <s v="H III"/>
    <s v=""/>
    <s v="SAR\GCPP\GTEN\CEMP"/>
    <n v="9307.9699999999993"/>
    <n v="0"/>
  </r>
  <r>
    <x v="113"/>
    <x v="0"/>
    <s v="Quadro Efetivo da ANAC"/>
    <s v="ESP EM REGULACAO DE AVIACAO CIVIL"/>
    <s v="S III"/>
    <s v=""/>
    <s v="SAR\GCPP\GTEV\CEVIS"/>
    <n v="22929.74"/>
    <n v="0"/>
  </r>
  <r>
    <x v="114"/>
    <x v="0"/>
    <s v="Quadro Efetivo da ANAC"/>
    <s v="ANALISTA ADMINISTRATIVO"/>
    <s v="B V"/>
    <s v=""/>
    <s v="SAR\GTRAB\CPRAB"/>
    <n v="21300.65"/>
    <n v="0"/>
  </r>
  <r>
    <x v="115"/>
    <x v="0"/>
    <s v="Quadro Efetivo da ANAC"/>
    <s v="ESP EM REGULACAO DE AVIACAO CIVIL"/>
    <s v="S III"/>
    <s v=""/>
    <s v="SAR\GCPP\GTPR\CDNT"/>
    <n v="22929.74"/>
    <n v="0"/>
  </r>
  <r>
    <x v="116"/>
    <x v="0"/>
    <s v="Quadro Efetivo da ANAC"/>
    <s v="ESP EM REGULACAO DE AVIACAO CIVIL"/>
    <s v="B V"/>
    <s v=""/>
    <s v="SAR\GCPP\GTEN\CEEI"/>
    <n v="21300.65"/>
    <n v="0"/>
  </r>
  <r>
    <x v="117"/>
    <x v="0"/>
    <s v="Quadro Efetivo da ANAC"/>
    <s v="ESP EM REGULACAO DE AVIACAO CIVIL"/>
    <s v="S II"/>
    <s v="CGE0004"/>
    <s v="SAR\GCPP\GTPR"/>
    <n v="22386.7"/>
    <n v="5700.3059999999996"/>
  </r>
  <r>
    <x v="118"/>
    <x v="0"/>
    <s v="Quadro Efetivo da ANAC"/>
    <s v="ESP EM REGULACAO DE AVIACAO CIVIL"/>
    <s v="B V"/>
    <s v=""/>
    <s v="SAR\GCPP\GTEN\CESS"/>
    <n v="21300.65"/>
    <n v="0"/>
  </r>
  <r>
    <x v="119"/>
    <x v="0"/>
    <s v="Quadro Efetivo da ANAC"/>
    <s v="TEC EM REGULACAO DE AVIACAO CIVIL"/>
    <s v="S III"/>
    <s v=""/>
    <s v="SAR\GTCO\CCIP"/>
    <n v="22929.74"/>
    <n v="0"/>
  </r>
  <r>
    <x v="120"/>
    <x v="0"/>
    <s v="Quadro Efetivo da ANAC"/>
    <s v="TEC EM REGULACAO DE AVIACAO CIVIL"/>
    <s v="B I"/>
    <s v=""/>
    <s v="SAR"/>
    <n v="19128.509999999998"/>
    <n v="0"/>
  </r>
  <r>
    <x v="121"/>
    <x v="2"/>
    <s v=""/>
    <s v=""/>
    <s v=" 0"/>
    <s v="CAS0002"/>
    <s v="SAR\GTRAB\CPRAB"/>
    <n v="0"/>
    <n v="2601.06"/>
  </r>
  <r>
    <x v="122"/>
    <x v="0"/>
    <s v="Quadro Efetivo da ANAC"/>
    <s v="ESP EM REGULACAO DE AVIACAO CIVIL"/>
    <s v="S III"/>
    <s v="CCT0003"/>
    <s v="SAR\GCPP\GTEN\CEEI"/>
    <n v="22929.74"/>
    <n v="803.72399999999993"/>
  </r>
  <r>
    <x v="123"/>
    <x v="0"/>
    <s v="Quadro Efetivo da ANAC"/>
    <s v="ESP EM REGULACAO DE AVIACAO CIVIL"/>
    <s v="B V"/>
    <s v=""/>
    <s v="SAR\GCPP\GTPR\CPCT"/>
    <n v="21300.65"/>
    <n v="0"/>
  </r>
  <r>
    <x v="124"/>
    <x v="0"/>
    <s v="Quadro Efetivo da ANAC"/>
    <s v="ESP EM REGULACAO DE AVIACAO CIVIL"/>
    <s v="S II"/>
    <s v="CCT0004"/>
    <s v="SAR\GTNI\CNORMA"/>
    <n v="22386.7"/>
    <n v="1583.9639999999999"/>
  </r>
  <r>
    <x v="125"/>
    <x v="0"/>
    <s v="Quadro Efetivo da ANAC"/>
    <s v="ESP EM REGULACAO DE AVIACAO CIVIL"/>
    <s v="B V"/>
    <s v=""/>
    <s v="SAR\CASSES"/>
    <n v="21300.65"/>
    <n v="0"/>
  </r>
  <r>
    <x v="126"/>
    <x v="0"/>
    <s v="Quadro Efetivo da ANAC"/>
    <s v="TECNICO ADMINISTRATIVO"/>
    <s v="S III"/>
    <s v=""/>
    <s v="SAR\GTRAB\CAPREG"/>
    <n v="22929.74"/>
    <n v="0"/>
  </r>
  <r>
    <x v="127"/>
    <x v="0"/>
    <s v="Quadro Efetivo da ANAC"/>
    <s v="ESP EM REGULACAO DE AVIACAO CIVIL"/>
    <s v="S III"/>
    <s v=""/>
    <s v="SAR\GTNI\CNORMA"/>
    <n v="22929.74"/>
    <n v="0"/>
  </r>
  <r>
    <x v="128"/>
    <x v="0"/>
    <s v="Quadro Efetivo da ANAC"/>
    <s v="ESP EM REGULACAO DE AVIACAO CIVIL"/>
    <s v="A I"/>
    <s v=""/>
    <s v="SAR\GCPP\GTPR\CCST"/>
    <n v="16413.349999999999"/>
    <n v="0"/>
  </r>
  <r>
    <x v="129"/>
    <x v="0"/>
    <s v="C&amp;T"/>
    <s v="TECNOLOGISTA"/>
    <s v="H III"/>
    <s v="CCT0002"/>
    <s v="SAR\GTCO\CCIP"/>
    <n v="9307.9699999999993"/>
    <n v="708.52800000000002"/>
  </r>
  <r>
    <x v="130"/>
    <x v="1"/>
    <s v=""/>
    <s v=""/>
    <s v=" 0"/>
    <s v=""/>
    <s v="SAR\GTCO\CCIP"/>
    <n v="0"/>
    <n v="0"/>
  </r>
  <r>
    <x v="131"/>
    <x v="0"/>
    <s v="Quadro Efetivo da ANAC"/>
    <s v="ESP EM REGULACAO DE AVIACAO CIVIL"/>
    <s v="S I"/>
    <s v=""/>
    <s v="SAR\GCPP\GTPR\CDNT"/>
    <n v="21843.68"/>
    <n v="0"/>
  </r>
  <r>
    <x v="132"/>
    <x v="0"/>
    <s v="Quadro Efetivo da ANAC"/>
    <s v="TEC EM REGULACAO DE AVIACAO CIVIL"/>
    <s v="S III"/>
    <s v=""/>
    <s v="SAR\GTCO\CCIP"/>
    <n v="22929.74"/>
    <n v="0"/>
  </r>
  <r>
    <x v="133"/>
    <x v="0"/>
    <s v="Quadro Efetivo da ANAC"/>
    <s v="ESP EM REGULACAO DE AVIACAO CIVIL"/>
    <s v="B I"/>
    <s v=""/>
    <s v="SAR\GTRAB\CAPREG"/>
    <n v="19128.509999999998"/>
    <n v="0"/>
  </r>
  <r>
    <x v="134"/>
    <x v="0"/>
    <s v="Quadro Efetivo da ANAC"/>
    <s v="ESP EM REGULACAO DE AVIACAO CIVIL"/>
    <s v="B V"/>
    <s v=""/>
    <s v="SAR\GTCO\CPROD"/>
    <n v="21300.65"/>
    <n v="0"/>
  </r>
  <r>
    <x v="135"/>
    <x v="0"/>
    <s v="Quadro Efetivo da ANAC"/>
    <s v="ESP EM REGULACAO DE AVIACAO CIVIL"/>
    <s v="S III"/>
    <s v="CGE0001"/>
    <s v="SAR"/>
    <n v="22929.74"/>
    <n v="10260.551999999998"/>
  </r>
  <r>
    <x v="136"/>
    <x v="0"/>
    <s v="Quadro Efetivo da ANAC"/>
    <s v="ESP EM REGULACAO DE AVIACAO CIVIL"/>
    <s v="S II"/>
    <s v=""/>
    <s v="SAR\GCPP\GTEN\CEMP"/>
    <n v="22386.7"/>
    <n v="0"/>
  </r>
  <r>
    <x v="137"/>
    <x v="0"/>
    <s v="Quadro Efetivo da ANAC"/>
    <s v="ESP EM REGULACAO DE AVIACAO CIVIL"/>
    <s v="S III"/>
    <s v="CCT0003"/>
    <s v="SAR\GTCO"/>
    <n v="22929.74"/>
    <n v="803.72399999999993"/>
  </r>
  <r>
    <x v="138"/>
    <x v="0"/>
    <s v="Quadro Efetivo da ANAC"/>
    <s v="ESP EM REGULACAO DE AVIACAO CIVIL"/>
    <s v="S III"/>
    <s v="CGE0004"/>
    <s v="SAR\GCPP\GTEN"/>
    <n v="22929.74"/>
    <n v="5700.3059999999996"/>
  </r>
  <r>
    <x v="139"/>
    <x v="0"/>
    <s v="Quadro Efetivo da ANAC"/>
    <s v="ESP EM REGULACAO DE AVIACAO CIVIL"/>
    <s v="B V"/>
    <s v=""/>
    <s v="SAR\GCPP\GTEN\CESS"/>
    <n v="21300.65"/>
    <n v="0"/>
  </r>
  <r>
    <x v="140"/>
    <x v="0"/>
    <s v="Quadro Efetivo da ANAC"/>
    <s v="ESP EM REGULACAO DE AVIACAO CIVIL"/>
    <s v="S III"/>
    <s v=""/>
    <s v="SAR\GTAC\CPAC"/>
    <n v="22929.74"/>
    <n v="0"/>
  </r>
  <r>
    <x v="141"/>
    <x v="0"/>
    <s v="Quadro Efetivo da ANAC"/>
    <s v="ESP EM REGULACAO DE AVIACAO CIVIL"/>
    <s v="B V"/>
    <s v="CCT0003"/>
    <s v="SAR\GCPP\GTPR\CCST"/>
    <n v="21300.65"/>
    <n v="803.72399999999993"/>
  </r>
  <r>
    <x v="142"/>
    <x v="0"/>
    <s v="Quadro Efetivo da ANAC"/>
    <s v="ESP EM REGULACAO DE AVIACAO CIVIL"/>
    <s v="B V"/>
    <s v="CCT0003"/>
    <s v="SAR\GTPL\CSIS"/>
    <n v="21300.65"/>
    <n v="803.72399999999993"/>
  </r>
  <r>
    <x v="143"/>
    <x v="0"/>
    <s v="Quadro Efetivo da ANAC"/>
    <s v="ESP EM REGULACAO DE AVIACAO CIVIL"/>
    <s v="S I"/>
    <s v=""/>
    <s v="SAR\GCPP\GTPR\CDNT"/>
    <n v="21843.68"/>
    <n v="0"/>
  </r>
  <r>
    <x v="144"/>
    <x v="2"/>
    <s v=""/>
    <s v=""/>
    <s v=" 0"/>
    <s v="CAS0002"/>
    <s v="SAR\GCPP\GTPR"/>
    <n v="0"/>
    <n v="2601.06"/>
  </r>
  <r>
    <x v="145"/>
    <x v="0"/>
    <s v="Quadro Efetivo da ANAC"/>
    <s v="ESP EM REGULACAO DE AVIACAO CIVIL"/>
    <s v="S III"/>
    <s v=""/>
    <s v="SAR\GTAC\CPAC"/>
    <n v="22929.74"/>
    <n v="0"/>
  </r>
  <r>
    <x v="146"/>
    <x v="0"/>
    <s v="Quadro Efetivo da ANAC"/>
    <s v="ESP EM REGULACAO DE AVIACAO CIVIL"/>
    <s v="S III"/>
    <s v="CCT0005"/>
    <s v="SAR\GCPP\GTEN\CESS"/>
    <n v="22929.74"/>
    <n v="2167.5540000000001"/>
  </r>
  <r>
    <x v="147"/>
    <x v="2"/>
    <s v=""/>
    <s v=""/>
    <s v=" 0"/>
    <s v="CA 0002"/>
    <s v="SAR\GCPP\GTEV\CEVIS"/>
    <n v="0"/>
    <n v="14250.77"/>
  </r>
  <r>
    <x v="148"/>
    <x v="0"/>
    <s v="C&amp;T"/>
    <s v="TECNICO"/>
    <s v="M III"/>
    <s v=""/>
    <s v="SAR\GTCO\CCIP"/>
    <n v="4664.54"/>
    <n v="0"/>
  </r>
  <r>
    <x v="149"/>
    <x v="0"/>
    <s v="Quadro Efetivo da ANAC"/>
    <s v="ESP EM REGULACAO DE AVIACAO CIVIL"/>
    <s v="B V"/>
    <s v="CCT0003"/>
    <s v="SAR\GCPP\GTEV\CAOA"/>
    <n v="21300.65"/>
    <n v="803.72399999999993"/>
  </r>
  <r>
    <x v="150"/>
    <x v="0"/>
    <s v="Quadro Efetivo da ANAC"/>
    <s v="ESP EM REGULACAO DE AVIACAO CIVIL"/>
    <s v="B V"/>
    <s v=""/>
    <s v="SAR\GTNI\CINTERA"/>
    <n v="21300.65"/>
    <n v="0"/>
  </r>
  <r>
    <x v="151"/>
    <x v="0"/>
    <s v="Quadro Efetivo da ANAC"/>
    <s v="ESP EM REGULACAO DE AVIACAO CIVIL"/>
    <s v="B V"/>
    <s v=""/>
    <s v="SAR\GTPL\CPRU"/>
    <n v="21300.65"/>
    <n v="0"/>
  </r>
  <r>
    <x v="152"/>
    <x v="0"/>
    <s v="Quadro Efetivo da ANAC"/>
    <s v="ESP EM REGULACAO DE AVIACAO CIVIL"/>
    <s v="S III"/>
    <s v="CGE0004"/>
    <s v="SAR\GCPP\GTEV"/>
    <n v="22929.74"/>
    <n v="5700.3059999999996"/>
  </r>
  <r>
    <x v="153"/>
    <x v="0"/>
    <s v="Quadro Efetivo da ANAC"/>
    <s v="ESP EM REGULACAO DE AVIACAO CIVIL"/>
    <s v="B V"/>
    <s v="CCT0004"/>
    <s v="SAR\GTAC\CSPA"/>
    <n v="21300.65"/>
    <n v="1583.9639999999999"/>
  </r>
  <r>
    <x v="154"/>
    <x v="0"/>
    <s v="Quadro Efetivo da ANAC"/>
    <s v="TEC EM REGULACAO DE AVIACAO CIVIL"/>
    <s v="S III"/>
    <s v=""/>
    <s v="SAR\GTCO\CCIP"/>
    <n v="22929.74"/>
    <n v="0"/>
  </r>
  <r>
    <x v="155"/>
    <x v="0"/>
    <s v="Quadro Específico"/>
    <s v="AGENTE ADMINISTRATIVO"/>
    <s v="S III"/>
    <s v=""/>
    <s v="SAR\GTRAB\CPRAB"/>
    <n v="22929.74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DF362E5-601A-4DD9-81EA-8D85B00BCCE4}" name="Tabela dinâmica2" cacheId="5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>
  <location ref="A3:B7" firstHeaderRow="1" firstDataRow="1" firstDataCol="1"/>
  <pivotFields count="9">
    <pivotField axis="axisRow" showAll="0">
      <items count="15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t="default"/>
      </items>
    </pivotField>
    <pivotField axis="axisRow" showAll="0">
      <items count="4">
        <item sd="0" x="0"/>
        <item sd="0" x="1"/>
        <item sd="0" x="2"/>
        <item t="default" sd="0"/>
      </items>
    </pivotField>
    <pivotField showAll="0"/>
    <pivotField showAll="0"/>
    <pivotField showAll="0"/>
    <pivotField showAll="0"/>
    <pivotField showAll="0"/>
    <pivotField numFmtId="44" showAll="0"/>
    <pivotField dataField="1" numFmtId="44" showAll="0"/>
  </pivotFields>
  <rowFields count="2">
    <field x="1"/>
    <field x="0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Soma de Valor Cargo Comissionado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I157" headerRowDxfId="6" dataDxfId="4" totalsRowDxfId="5">
  <autoFilter ref="A1:I157" xr:uid="{00000000-0009-0000-0100-000001000000}"/>
  <tableColumns count="9">
    <tableColumn id="1" xr3:uid="{00000000-0010-0000-0000-000001000000}" name="Nome Colaborador" dataDxfId="13"/>
    <tableColumn id="4" xr3:uid="{00000000-0010-0000-0000-000004000000}" name="Situação Funcional" dataDxfId="12"/>
    <tableColumn id="5" xr3:uid="{00000000-0010-0000-0000-000005000000}" name="Quadro" dataDxfId="11"/>
    <tableColumn id="6" xr3:uid="{00000000-0010-0000-0000-000006000000}" name="Cargo" dataDxfId="10"/>
    <tableColumn id="7" xr3:uid="{00000000-0010-0000-0000-000007000000}" name="Classe / Padrão" dataDxfId="9"/>
    <tableColumn id="8" xr3:uid="{00000000-0010-0000-0000-000008000000}" name="Função" dataDxfId="8"/>
    <tableColumn id="12" xr3:uid="{00000000-0010-0000-0000-00000C000000}" name="Unidade Exercício" dataDxfId="7"/>
    <tableColumn id="2" xr3:uid="{11D4A70F-0EAD-4624-8B21-86A901CAC4F1}" name="Valor Cargo Efetivo" dataDxfId="1" totalsRowDxfId="3" dataCellStyle="Moeda">
      <calculatedColumnFormula>IFERROR(VLOOKUP(Table1[[#This Row],[Classe / Padrão]],'Cargos Efetivos'!B:C,2,0),0)</calculatedColumnFormula>
    </tableColumn>
    <tableColumn id="3" xr3:uid="{05D41354-C852-4376-96A5-19229D3EDCC1}" name="Valor Cargo Comissionado" dataDxfId="0" totalsRowDxfId="2" dataCellStyle="Moeda">
      <calculatedColumnFormula>IFERROR(IF(H2&gt;0,0.6*(VLOOKUP(Table1[[#This Row],[Função]],'Cargos Comissionados'!A:B,2,0)),VLOOKUP(Table1[[#This Row],[Função]],'Cargos Comissionados'!A:B,2,0)),0)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E924EE-620E-4E8E-9F08-811AFBE4341B}">
  <dimension ref="A3:B7"/>
  <sheetViews>
    <sheetView showGridLines="0" tabSelected="1" workbookViewId="0">
      <selection activeCell="B14" sqref="B14"/>
    </sheetView>
  </sheetViews>
  <sheetFormatPr defaultRowHeight="15" x14ac:dyDescent="0.25"/>
  <cols>
    <col min="1" max="1" width="38.7109375" bestFit="1" customWidth="1"/>
    <col min="2" max="2" width="34.28515625" style="8" bestFit="1" customWidth="1"/>
  </cols>
  <sheetData>
    <row r="3" spans="1:2" x14ac:dyDescent="0.25">
      <c r="A3" s="12" t="s">
        <v>248</v>
      </c>
      <c r="B3" s="8" t="s">
        <v>250</v>
      </c>
    </row>
    <row r="4" spans="1:2" x14ac:dyDescent="0.25">
      <c r="A4" s="13" t="s">
        <v>10</v>
      </c>
      <c r="B4" s="8">
        <v>110137.788</v>
      </c>
    </row>
    <row r="5" spans="1:2" x14ac:dyDescent="0.25">
      <c r="A5" s="13" t="s">
        <v>32</v>
      </c>
      <c r="B5" s="8">
        <v>2639.94</v>
      </c>
    </row>
    <row r="6" spans="1:2" x14ac:dyDescent="0.25">
      <c r="A6" s="13" t="s">
        <v>67</v>
      </c>
      <c r="B6" s="8">
        <v>72175.09</v>
      </c>
    </row>
    <row r="7" spans="1:2" x14ac:dyDescent="0.25">
      <c r="A7" s="13" t="s">
        <v>249</v>
      </c>
      <c r="B7" s="8">
        <v>184952.818</v>
      </c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57"/>
  <sheetViews>
    <sheetView showGridLines="0" workbookViewId="0">
      <selection sqref="A1:XFD1048576"/>
    </sheetView>
  </sheetViews>
  <sheetFormatPr defaultRowHeight="15" x14ac:dyDescent="0.25"/>
  <cols>
    <col min="1" max="1" width="47.7109375" style="1" bestFit="1" customWidth="1"/>
    <col min="2" max="2" width="36.42578125" style="1" bestFit="1" customWidth="1"/>
    <col min="3" max="3" width="22.85546875" style="1" bestFit="1" customWidth="1"/>
    <col min="4" max="4" width="35.5703125" style="1" bestFit="1" customWidth="1"/>
    <col min="5" max="5" width="19.140625" style="1" bestFit="1" customWidth="1"/>
    <col min="6" max="6" width="11.85546875" style="1" bestFit="1" customWidth="1"/>
    <col min="7" max="7" width="21.85546875" style="1" bestFit="1" customWidth="1"/>
    <col min="8" max="8" width="24.140625" style="8" bestFit="1" customWidth="1"/>
    <col min="9" max="9" width="29" style="8" bestFit="1" customWidth="1"/>
  </cols>
  <sheetData>
    <row r="1" spans="1:9" x14ac:dyDescent="0.25">
      <c r="A1" s="1" t="s">
        <v>2</v>
      </c>
      <c r="B1" s="1" t="s">
        <v>3</v>
      </c>
      <c r="C1" s="1" t="s">
        <v>4</v>
      </c>
      <c r="D1" s="1" t="s">
        <v>5</v>
      </c>
      <c r="E1" s="1" t="s">
        <v>6</v>
      </c>
      <c r="F1" s="1" t="s">
        <v>7</v>
      </c>
      <c r="G1" s="1" t="s">
        <v>8</v>
      </c>
      <c r="H1" s="7" t="s">
        <v>242</v>
      </c>
      <c r="I1" s="7" t="s">
        <v>243</v>
      </c>
    </row>
    <row r="2" spans="1:9" x14ac:dyDescent="0.25">
      <c r="A2" s="1" t="s">
        <v>9</v>
      </c>
      <c r="B2" s="1" t="s">
        <v>10</v>
      </c>
      <c r="C2" s="1" t="s">
        <v>11</v>
      </c>
      <c r="D2" s="1" t="s">
        <v>12</v>
      </c>
      <c r="E2" s="1" t="s">
        <v>13</v>
      </c>
      <c r="F2" s="1" t="s">
        <v>14</v>
      </c>
      <c r="G2" s="1" t="s">
        <v>16</v>
      </c>
      <c r="H2" s="7">
        <f>IFERROR(VLOOKUP(Table1[[#This Row],[Classe / Padrão]],'Cargos Efetivos'!B:C,2,0),0)</f>
        <v>22929.74</v>
      </c>
      <c r="I2" s="7">
        <f>IFERROR(IF(H2&gt;0,0.6*(VLOOKUP(Table1[[#This Row],[Função]],'Cargos Comissionados'!A:B,2,0)),VLOOKUP(Table1[[#This Row],[Função]],'Cargos Comissionados'!A:B,2,0)),0)</f>
        <v>1583.9639999999999</v>
      </c>
    </row>
    <row r="3" spans="1:9" x14ac:dyDescent="0.25">
      <c r="A3" s="1" t="s">
        <v>17</v>
      </c>
      <c r="B3" s="1" t="s">
        <v>10</v>
      </c>
      <c r="C3" s="1" t="s">
        <v>11</v>
      </c>
      <c r="D3" s="1" t="s">
        <v>18</v>
      </c>
      <c r="E3" s="1" t="s">
        <v>19</v>
      </c>
      <c r="F3" s="1" t="s">
        <v>20</v>
      </c>
      <c r="G3" s="1" t="s">
        <v>21</v>
      </c>
      <c r="H3" s="7">
        <f>IFERROR(VLOOKUP(Table1[[#This Row],[Classe / Padrão]],'Cargos Efetivos'!B:C,2,0),0)</f>
        <v>22386.7</v>
      </c>
      <c r="I3" s="7">
        <f>IFERROR(IF(H3&gt;0,0.6*(VLOOKUP(Table1[[#This Row],[Função]],'Cargos Comissionados'!A:B,2,0)),VLOOKUP(Table1[[#This Row],[Função]],'Cargos Comissionados'!A:B,2,0)),0)</f>
        <v>0</v>
      </c>
    </row>
    <row r="4" spans="1:9" x14ac:dyDescent="0.25">
      <c r="A4" s="1" t="s">
        <v>22</v>
      </c>
      <c r="B4" s="1" t="s">
        <v>10</v>
      </c>
      <c r="C4" s="1" t="s">
        <v>11</v>
      </c>
      <c r="D4" s="1" t="s">
        <v>18</v>
      </c>
      <c r="E4" s="1" t="s">
        <v>23</v>
      </c>
      <c r="F4" s="1" t="s">
        <v>14</v>
      </c>
      <c r="G4" s="1" t="s">
        <v>24</v>
      </c>
      <c r="H4" s="7">
        <f>IFERROR(VLOOKUP(Table1[[#This Row],[Classe / Padrão]],'Cargos Efetivos'!B:C,2,0),0)</f>
        <v>21300.65</v>
      </c>
      <c r="I4" s="7">
        <f>IFERROR(IF(H4&gt;0,0.6*(VLOOKUP(Table1[[#This Row],[Função]],'Cargos Comissionados'!A:B,2,0)),VLOOKUP(Table1[[#This Row],[Função]],'Cargos Comissionados'!A:B,2,0)),0)</f>
        <v>1583.9639999999999</v>
      </c>
    </row>
    <row r="5" spans="1:9" x14ac:dyDescent="0.25">
      <c r="A5" s="1" t="s">
        <v>25</v>
      </c>
      <c r="B5" s="1" t="s">
        <v>10</v>
      </c>
      <c r="C5" s="1" t="s">
        <v>11</v>
      </c>
      <c r="D5" s="1" t="s">
        <v>18</v>
      </c>
      <c r="E5" s="1" t="s">
        <v>13</v>
      </c>
      <c r="F5" s="1" t="s">
        <v>20</v>
      </c>
      <c r="G5" s="1" t="s">
        <v>26</v>
      </c>
      <c r="H5" s="7">
        <f>IFERROR(VLOOKUP(Table1[[#This Row],[Classe / Padrão]],'Cargos Efetivos'!B:C,2,0),0)</f>
        <v>22929.74</v>
      </c>
      <c r="I5" s="7">
        <f>IFERROR(IF(H5&gt;0,0.6*(VLOOKUP(Table1[[#This Row],[Função]],'Cargos Comissionados'!A:B,2,0)),VLOOKUP(Table1[[#This Row],[Função]],'Cargos Comissionados'!A:B,2,0)),0)</f>
        <v>0</v>
      </c>
    </row>
    <row r="6" spans="1:9" x14ac:dyDescent="0.25">
      <c r="A6" s="1" t="s">
        <v>27</v>
      </c>
      <c r="B6" s="1" t="s">
        <v>10</v>
      </c>
      <c r="C6" s="1" t="s">
        <v>11</v>
      </c>
      <c r="D6" s="1" t="s">
        <v>18</v>
      </c>
      <c r="E6" s="1" t="s">
        <v>19</v>
      </c>
      <c r="F6" s="1" t="s">
        <v>20</v>
      </c>
      <c r="G6" s="1" t="s">
        <v>28</v>
      </c>
      <c r="H6" s="7">
        <f>IFERROR(VLOOKUP(Table1[[#This Row],[Classe / Padrão]],'Cargos Efetivos'!B:C,2,0),0)</f>
        <v>22386.7</v>
      </c>
      <c r="I6" s="7">
        <f>IFERROR(IF(H6&gt;0,0.6*(VLOOKUP(Table1[[#This Row],[Função]],'Cargos Comissionados'!A:B,2,0)),VLOOKUP(Table1[[#This Row],[Função]],'Cargos Comissionados'!A:B,2,0)),0)</f>
        <v>0</v>
      </c>
    </row>
    <row r="7" spans="1:9" x14ac:dyDescent="0.25">
      <c r="A7" s="1" t="s">
        <v>29</v>
      </c>
      <c r="B7" s="1" t="s">
        <v>10</v>
      </c>
      <c r="C7" s="1" t="s">
        <v>11</v>
      </c>
      <c r="D7" s="1" t="s">
        <v>18</v>
      </c>
      <c r="E7" s="1" t="s">
        <v>13</v>
      </c>
      <c r="F7" s="1" t="s">
        <v>20</v>
      </c>
      <c r="G7" s="1" t="s">
        <v>30</v>
      </c>
      <c r="H7" s="7">
        <f>IFERROR(VLOOKUP(Table1[[#This Row],[Classe / Padrão]],'Cargos Efetivos'!B:C,2,0),0)</f>
        <v>22929.74</v>
      </c>
      <c r="I7" s="7">
        <f>IFERROR(IF(H7&gt;0,0.6*(VLOOKUP(Table1[[#This Row],[Função]],'Cargos Comissionados'!A:B,2,0)),VLOOKUP(Table1[[#This Row],[Função]],'Cargos Comissionados'!A:B,2,0)),0)</f>
        <v>0</v>
      </c>
    </row>
    <row r="8" spans="1:9" x14ac:dyDescent="0.25">
      <c r="A8" s="1" t="s">
        <v>31</v>
      </c>
      <c r="B8" s="1" t="s">
        <v>32</v>
      </c>
      <c r="C8" s="1" t="s">
        <v>20</v>
      </c>
      <c r="D8" s="1" t="s">
        <v>20</v>
      </c>
      <c r="E8" s="1" t="s">
        <v>33</v>
      </c>
      <c r="F8" s="1" t="s">
        <v>20</v>
      </c>
      <c r="G8" s="1" t="s">
        <v>34</v>
      </c>
      <c r="H8" s="7">
        <f>IFERROR(VLOOKUP(Table1[[#This Row],[Classe / Padrão]],'Cargos Efetivos'!B:C,2,0),0)</f>
        <v>0</v>
      </c>
      <c r="I8" s="7">
        <f>IFERROR(IF(H8&gt;0,0.6*(VLOOKUP(Table1[[#This Row],[Função]],'Cargos Comissionados'!A:B,2,0)),VLOOKUP(Table1[[#This Row],[Função]],'Cargos Comissionados'!A:B,2,0)),0)</f>
        <v>0</v>
      </c>
    </row>
    <row r="9" spans="1:9" x14ac:dyDescent="0.25">
      <c r="A9" s="1" t="s">
        <v>35</v>
      </c>
      <c r="B9" s="1" t="s">
        <v>10</v>
      </c>
      <c r="C9" s="1" t="s">
        <v>11</v>
      </c>
      <c r="D9" s="1" t="s">
        <v>18</v>
      </c>
      <c r="E9" s="1" t="s">
        <v>36</v>
      </c>
      <c r="F9" s="1" t="s">
        <v>20</v>
      </c>
      <c r="G9" s="1" t="s">
        <v>37</v>
      </c>
      <c r="H9" s="7">
        <f>IFERROR(VLOOKUP(Table1[[#This Row],[Classe / Padrão]],'Cargos Efetivos'!B:C,2,0),0)</f>
        <v>21843.68</v>
      </c>
      <c r="I9" s="7">
        <f>IFERROR(IF(H9&gt;0,0.6*(VLOOKUP(Table1[[#This Row],[Função]],'Cargos Comissionados'!A:B,2,0)),VLOOKUP(Table1[[#This Row],[Função]],'Cargos Comissionados'!A:B,2,0)),0)</f>
        <v>0</v>
      </c>
    </row>
    <row r="10" spans="1:9" x14ac:dyDescent="0.25">
      <c r="A10" s="1" t="s">
        <v>38</v>
      </c>
      <c r="B10" s="1" t="s">
        <v>10</v>
      </c>
      <c r="C10" s="1" t="s">
        <v>11</v>
      </c>
      <c r="D10" s="1" t="s">
        <v>18</v>
      </c>
      <c r="E10" s="1" t="s">
        <v>23</v>
      </c>
      <c r="F10" s="1" t="s">
        <v>20</v>
      </c>
      <c r="G10" s="1" t="s">
        <v>39</v>
      </c>
      <c r="H10" s="7">
        <f>IFERROR(VLOOKUP(Table1[[#This Row],[Classe / Padrão]],'Cargos Efetivos'!B:C,2,0),0)</f>
        <v>21300.65</v>
      </c>
      <c r="I10" s="7">
        <f>IFERROR(IF(H10&gt;0,0.6*(VLOOKUP(Table1[[#This Row],[Função]],'Cargos Comissionados'!A:B,2,0)),VLOOKUP(Table1[[#This Row],[Função]],'Cargos Comissionados'!A:B,2,0)),0)</f>
        <v>0</v>
      </c>
    </row>
    <row r="11" spans="1:9" x14ac:dyDescent="0.25">
      <c r="A11" s="1" t="s">
        <v>40</v>
      </c>
      <c r="B11" s="1" t="s">
        <v>10</v>
      </c>
      <c r="C11" s="1" t="s">
        <v>11</v>
      </c>
      <c r="D11" s="1" t="s">
        <v>18</v>
      </c>
      <c r="E11" s="1" t="s">
        <v>19</v>
      </c>
      <c r="F11" s="1" t="s">
        <v>41</v>
      </c>
      <c r="G11" s="1" t="s">
        <v>21</v>
      </c>
      <c r="H11" s="7">
        <f>IFERROR(VLOOKUP(Table1[[#This Row],[Classe / Padrão]],'Cargos Efetivos'!B:C,2,0),0)</f>
        <v>22386.7</v>
      </c>
      <c r="I11" s="7">
        <f>IFERROR(IF(H11&gt;0,0.6*(VLOOKUP(Table1[[#This Row],[Função]],'Cargos Comissionados'!A:B,2,0)),VLOOKUP(Table1[[#This Row],[Função]],'Cargos Comissionados'!A:B,2,0)),0)</f>
        <v>2167.5540000000001</v>
      </c>
    </row>
    <row r="12" spans="1:9" x14ac:dyDescent="0.25">
      <c r="A12" s="1" t="s">
        <v>42</v>
      </c>
      <c r="B12" s="1" t="s">
        <v>10</v>
      </c>
      <c r="C12" s="1" t="s">
        <v>11</v>
      </c>
      <c r="D12" s="1" t="s">
        <v>43</v>
      </c>
      <c r="E12" s="1" t="s">
        <v>23</v>
      </c>
      <c r="F12" s="1" t="s">
        <v>20</v>
      </c>
      <c r="G12" s="1" t="s">
        <v>44</v>
      </c>
      <c r="H12" s="7">
        <f>IFERROR(VLOOKUP(Table1[[#This Row],[Classe / Padrão]],'Cargos Efetivos'!B:C,2,0),0)</f>
        <v>21300.65</v>
      </c>
      <c r="I12" s="7">
        <f>IFERROR(IF(H12&gt;0,0.6*(VLOOKUP(Table1[[#This Row],[Função]],'Cargos Comissionados'!A:B,2,0)),VLOOKUP(Table1[[#This Row],[Função]],'Cargos Comissionados'!A:B,2,0)),0)</f>
        <v>0</v>
      </c>
    </row>
    <row r="13" spans="1:9" x14ac:dyDescent="0.25">
      <c r="A13" s="1" t="s">
        <v>45</v>
      </c>
      <c r="B13" s="1" t="s">
        <v>10</v>
      </c>
      <c r="C13" s="1" t="s">
        <v>11</v>
      </c>
      <c r="D13" s="1" t="s">
        <v>18</v>
      </c>
      <c r="E13" s="1" t="s">
        <v>13</v>
      </c>
      <c r="F13" s="1" t="s">
        <v>41</v>
      </c>
      <c r="G13" s="1" t="s">
        <v>46</v>
      </c>
      <c r="H13" s="7">
        <f>IFERROR(VLOOKUP(Table1[[#This Row],[Classe / Padrão]],'Cargos Efetivos'!B:C,2,0),0)</f>
        <v>22929.74</v>
      </c>
      <c r="I13" s="7">
        <f>IFERROR(IF(H13&gt;0,0.6*(VLOOKUP(Table1[[#This Row],[Função]],'Cargos Comissionados'!A:B,2,0)),VLOOKUP(Table1[[#This Row],[Função]],'Cargos Comissionados'!A:B,2,0)),0)</f>
        <v>2167.5540000000001</v>
      </c>
    </row>
    <row r="14" spans="1:9" x14ac:dyDescent="0.25">
      <c r="A14" s="1" t="s">
        <v>48</v>
      </c>
      <c r="B14" s="1" t="s">
        <v>10</v>
      </c>
      <c r="C14" s="1" t="s">
        <v>11</v>
      </c>
      <c r="D14" s="1" t="s">
        <v>18</v>
      </c>
      <c r="E14" s="1" t="s">
        <v>23</v>
      </c>
      <c r="F14" s="1" t="s">
        <v>20</v>
      </c>
      <c r="G14" s="1" t="s">
        <v>49</v>
      </c>
      <c r="H14" s="7">
        <f>IFERROR(VLOOKUP(Table1[[#This Row],[Classe / Padrão]],'Cargos Efetivos'!B:C,2,0),0)</f>
        <v>21300.65</v>
      </c>
      <c r="I14" s="7">
        <f>IFERROR(IF(H14&gt;0,0.6*(VLOOKUP(Table1[[#This Row],[Função]],'Cargos Comissionados'!A:B,2,0)),VLOOKUP(Table1[[#This Row],[Função]],'Cargos Comissionados'!A:B,2,0)),0)</f>
        <v>0</v>
      </c>
    </row>
    <row r="15" spans="1:9" x14ac:dyDescent="0.25">
      <c r="A15" s="1" t="s">
        <v>50</v>
      </c>
      <c r="B15" s="1" t="s">
        <v>10</v>
      </c>
      <c r="C15" s="1" t="s">
        <v>11</v>
      </c>
      <c r="D15" s="1" t="s">
        <v>18</v>
      </c>
      <c r="E15" s="1" t="s">
        <v>23</v>
      </c>
      <c r="F15" s="1" t="s">
        <v>20</v>
      </c>
      <c r="G15" s="1" t="s">
        <v>21</v>
      </c>
      <c r="H15" s="7">
        <f>IFERROR(VLOOKUP(Table1[[#This Row],[Classe / Padrão]],'Cargos Efetivos'!B:C,2,0),0)</f>
        <v>21300.65</v>
      </c>
      <c r="I15" s="7">
        <f>IFERROR(IF(H15&gt;0,0.6*(VLOOKUP(Table1[[#This Row],[Função]],'Cargos Comissionados'!A:B,2,0)),VLOOKUP(Table1[[#This Row],[Função]],'Cargos Comissionados'!A:B,2,0)),0)</f>
        <v>0</v>
      </c>
    </row>
    <row r="16" spans="1:9" x14ac:dyDescent="0.25">
      <c r="A16" s="1" t="s">
        <v>51</v>
      </c>
      <c r="B16" s="1" t="s">
        <v>10</v>
      </c>
      <c r="C16" s="1" t="s">
        <v>52</v>
      </c>
      <c r="D16" s="1" t="s">
        <v>53</v>
      </c>
      <c r="E16" s="1" t="s">
        <v>54</v>
      </c>
      <c r="F16" s="1" t="s">
        <v>20</v>
      </c>
      <c r="G16" s="1" t="s">
        <v>26</v>
      </c>
      <c r="H16" s="7">
        <f>IFERROR(VLOOKUP(Table1[[#This Row],[Classe / Padrão]],'Cargos Efetivos'!B:C,2,0),0)</f>
        <v>9307.9699999999993</v>
      </c>
      <c r="I16" s="7">
        <f>IFERROR(IF(H16&gt;0,0.6*(VLOOKUP(Table1[[#This Row],[Função]],'Cargos Comissionados'!A:B,2,0)),VLOOKUP(Table1[[#This Row],[Função]],'Cargos Comissionados'!A:B,2,0)),0)</f>
        <v>0</v>
      </c>
    </row>
    <row r="17" spans="1:9" x14ac:dyDescent="0.25">
      <c r="A17" s="1" t="s">
        <v>55</v>
      </c>
      <c r="B17" s="1" t="s">
        <v>10</v>
      </c>
      <c r="C17" s="1" t="s">
        <v>11</v>
      </c>
      <c r="D17" s="1" t="s">
        <v>18</v>
      </c>
      <c r="E17" s="1" t="s">
        <v>56</v>
      </c>
      <c r="F17" s="1" t="s">
        <v>20</v>
      </c>
      <c r="G17" s="1" t="s">
        <v>46</v>
      </c>
      <c r="H17" s="7">
        <f>IFERROR(VLOOKUP(Table1[[#This Row],[Classe / Padrão]],'Cargos Efetivos'!B:C,2,0),0)</f>
        <v>19672.689999999999</v>
      </c>
      <c r="I17" s="7">
        <f>IFERROR(IF(H17&gt;0,0.6*(VLOOKUP(Table1[[#This Row],[Função]],'Cargos Comissionados'!A:B,2,0)),VLOOKUP(Table1[[#This Row],[Função]],'Cargos Comissionados'!A:B,2,0)),0)</f>
        <v>0</v>
      </c>
    </row>
    <row r="18" spans="1:9" x14ac:dyDescent="0.25">
      <c r="A18" s="1" t="s">
        <v>57</v>
      </c>
      <c r="B18" s="1" t="s">
        <v>10</v>
      </c>
      <c r="C18" s="1" t="s">
        <v>11</v>
      </c>
      <c r="D18" s="1" t="s">
        <v>12</v>
      </c>
      <c r="E18" s="1" t="s">
        <v>13</v>
      </c>
      <c r="F18" s="1" t="s">
        <v>20</v>
      </c>
      <c r="G18" s="1" t="s">
        <v>16</v>
      </c>
      <c r="H18" s="7">
        <f>IFERROR(VLOOKUP(Table1[[#This Row],[Classe / Padrão]],'Cargos Efetivos'!B:C,2,0),0)</f>
        <v>22929.74</v>
      </c>
      <c r="I18" s="7">
        <f>IFERROR(IF(H18&gt;0,0.6*(VLOOKUP(Table1[[#This Row],[Função]],'Cargos Comissionados'!A:B,2,0)),VLOOKUP(Table1[[#This Row],[Função]],'Cargos Comissionados'!A:B,2,0)),0)</f>
        <v>0</v>
      </c>
    </row>
    <row r="19" spans="1:9" x14ac:dyDescent="0.25">
      <c r="A19" s="1" t="s">
        <v>58</v>
      </c>
      <c r="B19" s="1" t="s">
        <v>10</v>
      </c>
      <c r="C19" s="1" t="s">
        <v>11</v>
      </c>
      <c r="D19" s="1" t="s">
        <v>18</v>
      </c>
      <c r="E19" s="1" t="s">
        <v>23</v>
      </c>
      <c r="F19" s="1" t="s">
        <v>14</v>
      </c>
      <c r="G19" s="1" t="s">
        <v>39</v>
      </c>
      <c r="H19" s="7">
        <f>IFERROR(VLOOKUP(Table1[[#This Row],[Classe / Padrão]],'Cargos Efetivos'!B:C,2,0),0)</f>
        <v>21300.65</v>
      </c>
      <c r="I19" s="7">
        <f>IFERROR(IF(H19&gt;0,0.6*(VLOOKUP(Table1[[#This Row],[Função]],'Cargos Comissionados'!A:B,2,0)),VLOOKUP(Table1[[#This Row],[Função]],'Cargos Comissionados'!A:B,2,0)),0)</f>
        <v>1583.9639999999999</v>
      </c>
    </row>
    <row r="20" spans="1:9" x14ac:dyDescent="0.25">
      <c r="A20" s="1" t="s">
        <v>59</v>
      </c>
      <c r="B20" s="1" t="s">
        <v>10</v>
      </c>
      <c r="C20" s="1" t="s">
        <v>11</v>
      </c>
      <c r="D20" s="1" t="s">
        <v>18</v>
      </c>
      <c r="E20" s="1" t="s">
        <v>19</v>
      </c>
      <c r="F20" s="1" t="s">
        <v>20</v>
      </c>
      <c r="G20" s="1" t="s">
        <v>60</v>
      </c>
      <c r="H20" s="7">
        <f>IFERROR(VLOOKUP(Table1[[#This Row],[Classe / Padrão]],'Cargos Efetivos'!B:C,2,0),0)</f>
        <v>22386.7</v>
      </c>
      <c r="I20" s="7">
        <f>IFERROR(IF(H20&gt;0,0.6*(VLOOKUP(Table1[[#This Row],[Função]],'Cargos Comissionados'!A:B,2,0)),VLOOKUP(Table1[[#This Row],[Função]],'Cargos Comissionados'!A:B,2,0)),0)</f>
        <v>0</v>
      </c>
    </row>
    <row r="21" spans="1:9" x14ac:dyDescent="0.25">
      <c r="A21" s="1" t="s">
        <v>61</v>
      </c>
      <c r="B21" s="1" t="s">
        <v>10</v>
      </c>
      <c r="C21" s="1" t="s">
        <v>11</v>
      </c>
      <c r="D21" s="1" t="s">
        <v>18</v>
      </c>
      <c r="E21" s="1" t="s">
        <v>13</v>
      </c>
      <c r="F21" s="1" t="s">
        <v>20</v>
      </c>
      <c r="G21" s="1" t="s">
        <v>62</v>
      </c>
      <c r="H21" s="7">
        <f>IFERROR(VLOOKUP(Table1[[#This Row],[Classe / Padrão]],'Cargos Efetivos'!B:C,2,0),0)</f>
        <v>22929.74</v>
      </c>
      <c r="I21" s="7">
        <f>IFERROR(IF(H21&gt;0,0.6*(VLOOKUP(Table1[[#This Row],[Função]],'Cargos Comissionados'!A:B,2,0)),VLOOKUP(Table1[[#This Row],[Função]],'Cargos Comissionados'!A:B,2,0)),0)</f>
        <v>0</v>
      </c>
    </row>
    <row r="22" spans="1:9" x14ac:dyDescent="0.25">
      <c r="A22" s="1" t="s">
        <v>63</v>
      </c>
      <c r="B22" s="1" t="s">
        <v>10</v>
      </c>
      <c r="C22" s="1" t="s">
        <v>11</v>
      </c>
      <c r="D22" s="1" t="s">
        <v>18</v>
      </c>
      <c r="E22" s="1" t="s">
        <v>23</v>
      </c>
      <c r="F22" s="1" t="s">
        <v>64</v>
      </c>
      <c r="G22" s="1" t="s">
        <v>26</v>
      </c>
      <c r="H22" s="7">
        <f>IFERROR(VLOOKUP(Table1[[#This Row],[Classe / Padrão]],'Cargos Efetivos'!B:C,2,0),0)</f>
        <v>21300.65</v>
      </c>
      <c r="I22" s="7">
        <f>IFERROR(IF(H22&gt;0,0.6*(VLOOKUP(Table1[[#This Row],[Função]],'Cargos Comissionados'!A:B,2,0)),VLOOKUP(Table1[[#This Row],[Função]],'Cargos Comissionados'!A:B,2,0)),0)</f>
        <v>803.72399999999993</v>
      </c>
    </row>
    <row r="23" spans="1:9" x14ac:dyDescent="0.25">
      <c r="A23" s="1" t="s">
        <v>65</v>
      </c>
      <c r="B23" s="1" t="s">
        <v>10</v>
      </c>
      <c r="C23" s="1" t="s">
        <v>11</v>
      </c>
      <c r="D23" s="1" t="s">
        <v>18</v>
      </c>
      <c r="E23" s="1" t="s">
        <v>13</v>
      </c>
      <c r="F23" s="1" t="s">
        <v>64</v>
      </c>
      <c r="G23" s="1" t="s">
        <v>46</v>
      </c>
      <c r="H23" s="7">
        <f>IFERROR(VLOOKUP(Table1[[#This Row],[Classe / Padrão]],'Cargos Efetivos'!B:C,2,0),0)</f>
        <v>22929.74</v>
      </c>
      <c r="I23" s="7">
        <f>IFERROR(IF(H23&gt;0,0.6*(VLOOKUP(Table1[[#This Row],[Função]],'Cargos Comissionados'!A:B,2,0)),VLOOKUP(Table1[[#This Row],[Função]],'Cargos Comissionados'!A:B,2,0)),0)</f>
        <v>803.72399999999993</v>
      </c>
    </row>
    <row r="24" spans="1:9" x14ac:dyDescent="0.25">
      <c r="A24" s="1" t="s">
        <v>66</v>
      </c>
      <c r="B24" s="1" t="s">
        <v>67</v>
      </c>
      <c r="C24" s="1" t="s">
        <v>20</v>
      </c>
      <c r="D24" s="1" t="s">
        <v>20</v>
      </c>
      <c r="E24" s="1" t="s">
        <v>33</v>
      </c>
      <c r="F24" s="1" t="s">
        <v>68</v>
      </c>
      <c r="G24" s="1" t="s">
        <v>28</v>
      </c>
      <c r="H24" s="7">
        <f>IFERROR(VLOOKUP(Table1[[#This Row],[Classe / Padrão]],'Cargos Efetivos'!B:C,2,0),0)</f>
        <v>0</v>
      </c>
      <c r="I24" s="7">
        <f>IFERROR(IF(H24&gt;0,0.6*(VLOOKUP(Table1[[#This Row],[Função]],'Cargos Comissionados'!A:B,2,0)),VLOOKUP(Table1[[#This Row],[Função]],'Cargos Comissionados'!A:B,2,0)),0)</f>
        <v>14250.77</v>
      </c>
    </row>
    <row r="25" spans="1:9" x14ac:dyDescent="0.25">
      <c r="A25" s="1" t="s">
        <v>69</v>
      </c>
      <c r="B25" s="1" t="s">
        <v>67</v>
      </c>
      <c r="C25" s="1" t="s">
        <v>20</v>
      </c>
      <c r="D25" s="1" t="s">
        <v>20</v>
      </c>
      <c r="E25" s="1" t="s">
        <v>33</v>
      </c>
      <c r="F25" s="1" t="s">
        <v>70</v>
      </c>
      <c r="G25" s="1" t="s">
        <v>24</v>
      </c>
      <c r="H25" s="7">
        <f>IFERROR(VLOOKUP(Table1[[#This Row],[Classe / Padrão]],'Cargos Efetivos'!B:C,2,0),0)</f>
        <v>0</v>
      </c>
      <c r="I25" s="7">
        <f>IFERROR(IF(H25&gt;0,0.6*(VLOOKUP(Table1[[#This Row],[Função]],'Cargos Comissionados'!A:B,2,0)),VLOOKUP(Table1[[#This Row],[Função]],'Cargos Comissionados'!A:B,2,0)),0)</f>
        <v>3967.43</v>
      </c>
    </row>
    <row r="26" spans="1:9" x14ac:dyDescent="0.25">
      <c r="A26" s="1" t="s">
        <v>71</v>
      </c>
      <c r="B26" s="1" t="s">
        <v>10</v>
      </c>
      <c r="C26" s="1" t="s">
        <v>52</v>
      </c>
      <c r="D26" s="1" t="s">
        <v>53</v>
      </c>
      <c r="E26" s="1" t="s">
        <v>54</v>
      </c>
      <c r="F26" s="1" t="s">
        <v>72</v>
      </c>
      <c r="G26" s="1" t="s">
        <v>73</v>
      </c>
      <c r="H26" s="7">
        <f>IFERROR(VLOOKUP(Table1[[#This Row],[Classe / Padrão]],'Cargos Efetivos'!B:C,2,0),0)</f>
        <v>9307.9699999999993</v>
      </c>
      <c r="I26" s="7">
        <f>IFERROR(IF(H26&gt;0,0.6*(VLOOKUP(Table1[[#This Row],[Função]],'Cargos Comissionados'!A:B,2,0)),VLOOKUP(Table1[[#This Row],[Função]],'Cargos Comissionados'!A:B,2,0)),0)</f>
        <v>5700.3059999999996</v>
      </c>
    </row>
    <row r="27" spans="1:9" x14ac:dyDescent="0.25">
      <c r="A27" s="1" t="s">
        <v>74</v>
      </c>
      <c r="B27" s="1" t="s">
        <v>10</v>
      </c>
      <c r="C27" s="1" t="s">
        <v>11</v>
      </c>
      <c r="D27" s="1" t="s">
        <v>18</v>
      </c>
      <c r="E27" s="1" t="s">
        <v>13</v>
      </c>
      <c r="F27" s="1" t="s">
        <v>64</v>
      </c>
      <c r="G27" s="1" t="s">
        <v>34</v>
      </c>
      <c r="H27" s="7">
        <f>IFERROR(VLOOKUP(Table1[[#This Row],[Classe / Padrão]],'Cargos Efetivos'!B:C,2,0),0)</f>
        <v>22929.74</v>
      </c>
      <c r="I27" s="7">
        <f>IFERROR(IF(H27&gt;0,0.6*(VLOOKUP(Table1[[#This Row],[Função]],'Cargos Comissionados'!A:B,2,0)),VLOOKUP(Table1[[#This Row],[Função]],'Cargos Comissionados'!A:B,2,0)),0)</f>
        <v>803.72399999999993</v>
      </c>
    </row>
    <row r="28" spans="1:9" x14ac:dyDescent="0.25">
      <c r="A28" s="1" t="s">
        <v>75</v>
      </c>
      <c r="B28" s="1" t="s">
        <v>10</v>
      </c>
      <c r="C28" s="1" t="s">
        <v>11</v>
      </c>
      <c r="D28" s="1" t="s">
        <v>18</v>
      </c>
      <c r="E28" s="1" t="s">
        <v>13</v>
      </c>
      <c r="F28" s="1" t="s">
        <v>41</v>
      </c>
      <c r="G28" s="1" t="s">
        <v>76</v>
      </c>
      <c r="H28" s="7">
        <f>IFERROR(VLOOKUP(Table1[[#This Row],[Classe / Padrão]],'Cargos Efetivos'!B:C,2,0),0)</f>
        <v>22929.74</v>
      </c>
      <c r="I28" s="7">
        <f>IFERROR(IF(H28&gt;0,0.6*(VLOOKUP(Table1[[#This Row],[Função]],'Cargos Comissionados'!A:B,2,0)),VLOOKUP(Table1[[#This Row],[Função]],'Cargos Comissionados'!A:B,2,0)),0)</f>
        <v>2167.5540000000001</v>
      </c>
    </row>
    <row r="29" spans="1:9" x14ac:dyDescent="0.25">
      <c r="A29" s="1" t="s">
        <v>77</v>
      </c>
      <c r="B29" s="1" t="s">
        <v>10</v>
      </c>
      <c r="C29" s="1" t="s">
        <v>11</v>
      </c>
      <c r="D29" s="1" t="s">
        <v>18</v>
      </c>
      <c r="E29" s="1" t="s">
        <v>19</v>
      </c>
      <c r="F29" s="1" t="s">
        <v>41</v>
      </c>
      <c r="G29" s="1" t="s">
        <v>34</v>
      </c>
      <c r="H29" s="7">
        <f>IFERROR(VLOOKUP(Table1[[#This Row],[Classe / Padrão]],'Cargos Efetivos'!B:C,2,0),0)</f>
        <v>22386.7</v>
      </c>
      <c r="I29" s="7">
        <f>IFERROR(IF(H29&gt;0,0.6*(VLOOKUP(Table1[[#This Row],[Função]],'Cargos Comissionados'!A:B,2,0)),VLOOKUP(Table1[[#This Row],[Função]],'Cargos Comissionados'!A:B,2,0)),0)</f>
        <v>2167.5540000000001</v>
      </c>
    </row>
    <row r="30" spans="1:9" x14ac:dyDescent="0.25">
      <c r="A30" s="1" t="s">
        <v>78</v>
      </c>
      <c r="B30" s="1" t="s">
        <v>10</v>
      </c>
      <c r="C30" s="1" t="s">
        <v>11</v>
      </c>
      <c r="D30" s="1" t="s">
        <v>79</v>
      </c>
      <c r="E30" s="1" t="s">
        <v>13</v>
      </c>
      <c r="F30" s="1" t="s">
        <v>20</v>
      </c>
      <c r="G30" s="1" t="s">
        <v>24</v>
      </c>
      <c r="H30" s="7">
        <f>IFERROR(VLOOKUP(Table1[[#This Row],[Classe / Padrão]],'Cargos Efetivos'!B:C,2,0),0)</f>
        <v>22929.74</v>
      </c>
      <c r="I30" s="7">
        <f>IFERROR(IF(H30&gt;0,0.6*(VLOOKUP(Table1[[#This Row],[Função]],'Cargos Comissionados'!A:B,2,0)),VLOOKUP(Table1[[#This Row],[Função]],'Cargos Comissionados'!A:B,2,0)),0)</f>
        <v>0</v>
      </c>
    </row>
    <row r="31" spans="1:9" x14ac:dyDescent="0.25">
      <c r="A31" s="1" t="s">
        <v>80</v>
      </c>
      <c r="B31" s="1" t="s">
        <v>67</v>
      </c>
      <c r="C31" s="1" t="s">
        <v>20</v>
      </c>
      <c r="D31" s="1" t="s">
        <v>20</v>
      </c>
      <c r="E31" s="1" t="s">
        <v>33</v>
      </c>
      <c r="F31" s="1" t="s">
        <v>81</v>
      </c>
      <c r="G31" s="1" t="s">
        <v>82</v>
      </c>
      <c r="H31" s="7">
        <f>IFERROR(VLOOKUP(Table1[[#This Row],[Classe / Padrão]],'Cargos Efetivos'!B:C,2,0),0)</f>
        <v>0</v>
      </c>
      <c r="I31" s="7">
        <f>IFERROR(IF(H31&gt;0,0.6*(VLOOKUP(Table1[[#This Row],[Função]],'Cargos Comissionados'!A:B,2,0)),VLOOKUP(Table1[[#This Row],[Função]],'Cargos Comissionados'!A:B,2,0)),0)</f>
        <v>3001.23</v>
      </c>
    </row>
    <row r="32" spans="1:9" x14ac:dyDescent="0.25">
      <c r="A32" s="1" t="s">
        <v>83</v>
      </c>
      <c r="B32" s="1" t="s">
        <v>10</v>
      </c>
      <c r="C32" s="1" t="s">
        <v>11</v>
      </c>
      <c r="D32" s="1" t="s">
        <v>12</v>
      </c>
      <c r="E32" s="1" t="s">
        <v>56</v>
      </c>
      <c r="F32" s="1" t="s">
        <v>20</v>
      </c>
      <c r="G32" s="1" t="s">
        <v>49</v>
      </c>
      <c r="H32" s="7">
        <f>IFERROR(VLOOKUP(Table1[[#This Row],[Classe / Padrão]],'Cargos Efetivos'!B:C,2,0),0)</f>
        <v>19672.689999999999</v>
      </c>
      <c r="I32" s="7">
        <f>IFERROR(IF(H32&gt;0,0.6*(VLOOKUP(Table1[[#This Row],[Função]],'Cargos Comissionados'!A:B,2,0)),VLOOKUP(Table1[[#This Row],[Função]],'Cargos Comissionados'!A:B,2,0)),0)</f>
        <v>0</v>
      </c>
    </row>
    <row r="33" spans="1:9" x14ac:dyDescent="0.25">
      <c r="A33" s="1" t="s">
        <v>84</v>
      </c>
      <c r="B33" s="1" t="s">
        <v>10</v>
      </c>
      <c r="C33" s="1" t="s">
        <v>11</v>
      </c>
      <c r="D33" s="1" t="s">
        <v>18</v>
      </c>
      <c r="E33" s="1" t="s">
        <v>23</v>
      </c>
      <c r="F33" s="1" t="s">
        <v>20</v>
      </c>
      <c r="G33" s="1" t="s">
        <v>26</v>
      </c>
      <c r="H33" s="7">
        <f>IFERROR(VLOOKUP(Table1[[#This Row],[Classe / Padrão]],'Cargos Efetivos'!B:C,2,0),0)</f>
        <v>21300.65</v>
      </c>
      <c r="I33" s="7">
        <f>IFERROR(IF(H33&gt;0,0.6*(VLOOKUP(Table1[[#This Row],[Função]],'Cargos Comissionados'!A:B,2,0)),VLOOKUP(Table1[[#This Row],[Função]],'Cargos Comissionados'!A:B,2,0)),0)</f>
        <v>0</v>
      </c>
    </row>
    <row r="34" spans="1:9" x14ac:dyDescent="0.25">
      <c r="A34" s="1" t="s">
        <v>85</v>
      </c>
      <c r="B34" s="1" t="s">
        <v>10</v>
      </c>
      <c r="C34" s="1" t="s">
        <v>11</v>
      </c>
      <c r="D34" s="1" t="s">
        <v>43</v>
      </c>
      <c r="E34" s="1" t="s">
        <v>13</v>
      </c>
      <c r="F34" s="1" t="s">
        <v>14</v>
      </c>
      <c r="G34" s="1" t="s">
        <v>49</v>
      </c>
      <c r="H34" s="7">
        <f>IFERROR(VLOOKUP(Table1[[#This Row],[Classe / Padrão]],'Cargos Efetivos'!B:C,2,0),0)</f>
        <v>22929.74</v>
      </c>
      <c r="I34" s="7">
        <f>IFERROR(IF(H34&gt;0,0.6*(VLOOKUP(Table1[[#This Row],[Função]],'Cargos Comissionados'!A:B,2,0)),VLOOKUP(Table1[[#This Row],[Função]],'Cargos Comissionados'!A:B,2,0)),0)</f>
        <v>1583.9639999999999</v>
      </c>
    </row>
    <row r="35" spans="1:9" x14ac:dyDescent="0.25">
      <c r="A35" s="1" t="s">
        <v>86</v>
      </c>
      <c r="B35" s="1" t="s">
        <v>10</v>
      </c>
      <c r="C35" s="1" t="s">
        <v>52</v>
      </c>
      <c r="D35" s="1" t="s">
        <v>53</v>
      </c>
      <c r="E35" s="1" t="s">
        <v>54</v>
      </c>
      <c r="F35" s="1" t="s">
        <v>64</v>
      </c>
      <c r="G35" s="1" t="s">
        <v>34</v>
      </c>
      <c r="H35" s="7">
        <f>IFERROR(VLOOKUP(Table1[[#This Row],[Classe / Padrão]],'Cargos Efetivos'!B:C,2,0),0)</f>
        <v>9307.9699999999993</v>
      </c>
      <c r="I35" s="7">
        <f>IFERROR(IF(H35&gt;0,0.6*(VLOOKUP(Table1[[#This Row],[Função]],'Cargos Comissionados'!A:B,2,0)),VLOOKUP(Table1[[#This Row],[Função]],'Cargos Comissionados'!A:B,2,0)),0)</f>
        <v>803.72399999999993</v>
      </c>
    </row>
    <row r="36" spans="1:9" x14ac:dyDescent="0.25">
      <c r="A36" s="1" t="s">
        <v>87</v>
      </c>
      <c r="B36" s="1" t="s">
        <v>32</v>
      </c>
      <c r="C36" s="1" t="s">
        <v>20</v>
      </c>
      <c r="D36" s="1" t="s">
        <v>20</v>
      </c>
      <c r="E36" s="1" t="s">
        <v>33</v>
      </c>
      <c r="F36" s="1" t="s">
        <v>20</v>
      </c>
      <c r="G36" s="1" t="s">
        <v>44</v>
      </c>
      <c r="H36" s="7">
        <f>IFERROR(VLOOKUP(Table1[[#This Row],[Classe / Padrão]],'Cargos Efetivos'!B:C,2,0),0)</f>
        <v>0</v>
      </c>
      <c r="I36" s="7">
        <f>IFERROR(IF(H36&gt;0,0.6*(VLOOKUP(Table1[[#This Row],[Função]],'Cargos Comissionados'!A:B,2,0)),VLOOKUP(Table1[[#This Row],[Função]],'Cargos Comissionados'!A:B,2,0)),0)</f>
        <v>0</v>
      </c>
    </row>
    <row r="37" spans="1:9" x14ac:dyDescent="0.25">
      <c r="A37" s="1" t="s">
        <v>88</v>
      </c>
      <c r="B37" s="1" t="s">
        <v>10</v>
      </c>
      <c r="C37" s="1" t="s">
        <v>11</v>
      </c>
      <c r="D37" s="1" t="s">
        <v>18</v>
      </c>
      <c r="E37" s="1" t="s">
        <v>13</v>
      </c>
      <c r="F37" s="1" t="s">
        <v>20</v>
      </c>
      <c r="G37" s="1" t="s">
        <v>16</v>
      </c>
      <c r="H37" s="7">
        <f>IFERROR(VLOOKUP(Table1[[#This Row],[Classe / Padrão]],'Cargos Efetivos'!B:C,2,0),0)</f>
        <v>22929.74</v>
      </c>
      <c r="I37" s="7">
        <f>IFERROR(IF(H37&gt;0,0.6*(VLOOKUP(Table1[[#This Row],[Função]],'Cargos Comissionados'!A:B,2,0)),VLOOKUP(Table1[[#This Row],[Função]],'Cargos Comissionados'!A:B,2,0)),0)</f>
        <v>0</v>
      </c>
    </row>
    <row r="38" spans="1:9" x14ac:dyDescent="0.25">
      <c r="A38" s="1" t="s">
        <v>89</v>
      </c>
      <c r="B38" s="1" t="s">
        <v>10</v>
      </c>
      <c r="C38" s="1" t="s">
        <v>11</v>
      </c>
      <c r="D38" s="1" t="s">
        <v>18</v>
      </c>
      <c r="E38" s="1" t="s">
        <v>19</v>
      </c>
      <c r="F38" s="1" t="s">
        <v>14</v>
      </c>
      <c r="G38" s="1" t="s">
        <v>60</v>
      </c>
      <c r="H38" s="7">
        <f>IFERROR(VLOOKUP(Table1[[#This Row],[Classe / Padrão]],'Cargos Efetivos'!B:C,2,0),0)</f>
        <v>22386.7</v>
      </c>
      <c r="I38" s="7">
        <f>IFERROR(IF(H38&gt;0,0.6*(VLOOKUP(Table1[[#This Row],[Função]],'Cargos Comissionados'!A:B,2,0)),VLOOKUP(Table1[[#This Row],[Função]],'Cargos Comissionados'!A:B,2,0)),0)</f>
        <v>1583.9639999999999</v>
      </c>
    </row>
    <row r="39" spans="1:9" x14ac:dyDescent="0.25">
      <c r="A39" s="1" t="s">
        <v>90</v>
      </c>
      <c r="B39" s="1" t="s">
        <v>10</v>
      </c>
      <c r="C39" s="1" t="s">
        <v>11</v>
      </c>
      <c r="D39" s="1" t="s">
        <v>18</v>
      </c>
      <c r="E39" s="1" t="s">
        <v>23</v>
      </c>
      <c r="F39" s="1" t="s">
        <v>20</v>
      </c>
      <c r="G39" s="1" t="s">
        <v>91</v>
      </c>
      <c r="H39" s="7">
        <f>IFERROR(VLOOKUP(Table1[[#This Row],[Classe / Padrão]],'Cargos Efetivos'!B:C,2,0),0)</f>
        <v>21300.65</v>
      </c>
      <c r="I39" s="7">
        <f>IFERROR(IF(H39&gt;0,0.6*(VLOOKUP(Table1[[#This Row],[Função]],'Cargos Comissionados'!A:B,2,0)),VLOOKUP(Table1[[#This Row],[Função]],'Cargos Comissionados'!A:B,2,0)),0)</f>
        <v>0</v>
      </c>
    </row>
    <row r="40" spans="1:9" x14ac:dyDescent="0.25">
      <c r="A40" s="1" t="s">
        <v>92</v>
      </c>
      <c r="B40" s="1" t="s">
        <v>10</v>
      </c>
      <c r="C40" s="1" t="s">
        <v>11</v>
      </c>
      <c r="D40" s="1" t="s">
        <v>79</v>
      </c>
      <c r="E40" s="1" t="s">
        <v>19</v>
      </c>
      <c r="F40" s="1" t="s">
        <v>20</v>
      </c>
      <c r="G40" s="1" t="s">
        <v>44</v>
      </c>
      <c r="H40" s="7">
        <f>IFERROR(VLOOKUP(Table1[[#This Row],[Classe / Padrão]],'Cargos Efetivos'!B:C,2,0),0)</f>
        <v>22386.7</v>
      </c>
      <c r="I40" s="7">
        <f>IFERROR(IF(H40&gt;0,0.6*(VLOOKUP(Table1[[#This Row],[Função]],'Cargos Comissionados'!A:B,2,0)),VLOOKUP(Table1[[#This Row],[Função]],'Cargos Comissionados'!A:B,2,0)),0)</f>
        <v>0</v>
      </c>
    </row>
    <row r="41" spans="1:9" x14ac:dyDescent="0.25">
      <c r="A41" s="1" t="s">
        <v>93</v>
      </c>
      <c r="B41" s="1" t="s">
        <v>10</v>
      </c>
      <c r="C41" s="1" t="s">
        <v>11</v>
      </c>
      <c r="D41" s="1" t="s">
        <v>18</v>
      </c>
      <c r="E41" s="1" t="s">
        <v>13</v>
      </c>
      <c r="F41" s="1" t="s">
        <v>20</v>
      </c>
      <c r="G41" s="1" t="s">
        <v>39</v>
      </c>
      <c r="H41" s="7">
        <f>IFERROR(VLOOKUP(Table1[[#This Row],[Classe / Padrão]],'Cargos Efetivos'!B:C,2,0),0)</f>
        <v>22929.74</v>
      </c>
      <c r="I41" s="7">
        <f>IFERROR(IF(H41&gt;0,0.6*(VLOOKUP(Table1[[#This Row],[Função]],'Cargos Comissionados'!A:B,2,0)),VLOOKUP(Table1[[#This Row],[Função]],'Cargos Comissionados'!A:B,2,0)),0)</f>
        <v>0</v>
      </c>
    </row>
    <row r="42" spans="1:9" x14ac:dyDescent="0.25">
      <c r="A42" s="1" t="s">
        <v>94</v>
      </c>
      <c r="B42" s="1" t="s">
        <v>10</v>
      </c>
      <c r="C42" s="1" t="s">
        <v>11</v>
      </c>
      <c r="D42" s="1" t="s">
        <v>18</v>
      </c>
      <c r="E42" s="1" t="s">
        <v>13</v>
      </c>
      <c r="F42" s="1" t="s">
        <v>20</v>
      </c>
      <c r="G42" s="1" t="s">
        <v>76</v>
      </c>
      <c r="H42" s="7">
        <f>IFERROR(VLOOKUP(Table1[[#This Row],[Classe / Padrão]],'Cargos Efetivos'!B:C,2,0),0)</f>
        <v>22929.74</v>
      </c>
      <c r="I42" s="7">
        <f>IFERROR(IF(H42&gt;0,0.6*(VLOOKUP(Table1[[#This Row],[Função]],'Cargos Comissionados'!A:B,2,0)),VLOOKUP(Table1[[#This Row],[Função]],'Cargos Comissionados'!A:B,2,0)),0)</f>
        <v>0</v>
      </c>
    </row>
    <row r="43" spans="1:9" x14ac:dyDescent="0.25">
      <c r="A43" s="1" t="s">
        <v>95</v>
      </c>
      <c r="B43" s="1" t="s">
        <v>10</v>
      </c>
      <c r="C43" s="1" t="s">
        <v>11</v>
      </c>
      <c r="D43" s="1" t="s">
        <v>18</v>
      </c>
      <c r="E43" s="1" t="s">
        <v>19</v>
      </c>
      <c r="F43" s="1" t="s">
        <v>20</v>
      </c>
      <c r="G43" s="1" t="s">
        <v>60</v>
      </c>
      <c r="H43" s="7">
        <f>IFERROR(VLOOKUP(Table1[[#This Row],[Classe / Padrão]],'Cargos Efetivos'!B:C,2,0),0)</f>
        <v>22386.7</v>
      </c>
      <c r="I43" s="7">
        <f>IFERROR(IF(H43&gt;0,0.6*(VLOOKUP(Table1[[#This Row],[Função]],'Cargos Comissionados'!A:B,2,0)),VLOOKUP(Table1[[#This Row],[Função]],'Cargos Comissionados'!A:B,2,0)),0)</f>
        <v>0</v>
      </c>
    </row>
    <row r="44" spans="1:9" x14ac:dyDescent="0.25">
      <c r="A44" s="1" t="s">
        <v>96</v>
      </c>
      <c r="B44" s="1" t="s">
        <v>10</v>
      </c>
      <c r="C44" s="1" t="s">
        <v>11</v>
      </c>
      <c r="D44" s="1" t="s">
        <v>18</v>
      </c>
      <c r="E44" s="1" t="s">
        <v>13</v>
      </c>
      <c r="F44" s="1" t="s">
        <v>20</v>
      </c>
      <c r="G44" s="1" t="s">
        <v>46</v>
      </c>
      <c r="H44" s="7">
        <f>IFERROR(VLOOKUP(Table1[[#This Row],[Classe / Padrão]],'Cargos Efetivos'!B:C,2,0),0)</f>
        <v>22929.74</v>
      </c>
      <c r="I44" s="7">
        <f>IFERROR(IF(H44&gt;0,0.6*(VLOOKUP(Table1[[#This Row],[Função]],'Cargos Comissionados'!A:B,2,0)),VLOOKUP(Table1[[#This Row],[Função]],'Cargos Comissionados'!A:B,2,0)),0)</f>
        <v>0</v>
      </c>
    </row>
    <row r="45" spans="1:9" x14ac:dyDescent="0.25">
      <c r="A45" s="1" t="s">
        <v>97</v>
      </c>
      <c r="B45" s="1" t="s">
        <v>10</v>
      </c>
      <c r="C45" s="1" t="s">
        <v>11</v>
      </c>
      <c r="D45" s="1" t="s">
        <v>18</v>
      </c>
      <c r="E45" s="1" t="s">
        <v>13</v>
      </c>
      <c r="F45" s="1" t="s">
        <v>20</v>
      </c>
      <c r="G45" s="1" t="s">
        <v>91</v>
      </c>
      <c r="H45" s="7">
        <f>IFERROR(VLOOKUP(Table1[[#This Row],[Classe / Padrão]],'Cargos Efetivos'!B:C,2,0),0)</f>
        <v>22929.74</v>
      </c>
      <c r="I45" s="7">
        <f>IFERROR(IF(H45&gt;0,0.6*(VLOOKUP(Table1[[#This Row],[Função]],'Cargos Comissionados'!A:B,2,0)),VLOOKUP(Table1[[#This Row],[Função]],'Cargos Comissionados'!A:B,2,0)),0)</f>
        <v>0</v>
      </c>
    </row>
    <row r="46" spans="1:9" x14ac:dyDescent="0.25">
      <c r="A46" s="1" t="s">
        <v>98</v>
      </c>
      <c r="B46" s="1" t="s">
        <v>10</v>
      </c>
      <c r="C46" s="1" t="s">
        <v>11</v>
      </c>
      <c r="D46" s="1" t="s">
        <v>18</v>
      </c>
      <c r="E46" s="1" t="s">
        <v>23</v>
      </c>
      <c r="F46" s="1" t="s">
        <v>20</v>
      </c>
      <c r="G46" s="1" t="s">
        <v>91</v>
      </c>
      <c r="H46" s="7">
        <f>IFERROR(VLOOKUP(Table1[[#This Row],[Classe / Padrão]],'Cargos Efetivos'!B:C,2,0),0)</f>
        <v>21300.65</v>
      </c>
      <c r="I46" s="7">
        <f>IFERROR(IF(H46&gt;0,0.6*(VLOOKUP(Table1[[#This Row],[Função]],'Cargos Comissionados'!A:B,2,0)),VLOOKUP(Table1[[#This Row],[Função]],'Cargos Comissionados'!A:B,2,0)),0)</f>
        <v>0</v>
      </c>
    </row>
    <row r="47" spans="1:9" x14ac:dyDescent="0.25">
      <c r="A47" s="1" t="s">
        <v>99</v>
      </c>
      <c r="B47" s="1" t="s">
        <v>10</v>
      </c>
      <c r="C47" s="1" t="s">
        <v>11</v>
      </c>
      <c r="D47" s="1" t="s">
        <v>18</v>
      </c>
      <c r="E47" s="1" t="s">
        <v>13</v>
      </c>
      <c r="F47" s="1" t="s">
        <v>41</v>
      </c>
      <c r="G47" s="1" t="s">
        <v>37</v>
      </c>
      <c r="H47" s="7">
        <f>IFERROR(VLOOKUP(Table1[[#This Row],[Classe / Padrão]],'Cargos Efetivos'!B:C,2,0),0)</f>
        <v>22929.74</v>
      </c>
      <c r="I47" s="7">
        <f>IFERROR(IF(H47&gt;0,0.6*(VLOOKUP(Table1[[#This Row],[Função]],'Cargos Comissionados'!A:B,2,0)),VLOOKUP(Table1[[#This Row],[Função]],'Cargos Comissionados'!A:B,2,0)),0)</f>
        <v>2167.5540000000001</v>
      </c>
    </row>
    <row r="48" spans="1:9" x14ac:dyDescent="0.25">
      <c r="A48" s="1" t="s">
        <v>100</v>
      </c>
      <c r="B48" s="1" t="s">
        <v>10</v>
      </c>
      <c r="C48" s="1" t="s">
        <v>11</v>
      </c>
      <c r="D48" s="1" t="s">
        <v>12</v>
      </c>
      <c r="E48" s="1" t="s">
        <v>13</v>
      </c>
      <c r="F48" s="1" t="s">
        <v>20</v>
      </c>
      <c r="G48" s="1" t="s">
        <v>15</v>
      </c>
      <c r="H48" s="7">
        <f>IFERROR(VLOOKUP(Table1[[#This Row],[Classe / Padrão]],'Cargos Efetivos'!B:C,2,0),0)</f>
        <v>22929.74</v>
      </c>
      <c r="I48" s="7">
        <f>IFERROR(IF(H48&gt;0,0.6*(VLOOKUP(Table1[[#This Row],[Função]],'Cargos Comissionados'!A:B,2,0)),VLOOKUP(Table1[[#This Row],[Função]],'Cargos Comissionados'!A:B,2,0)),0)</f>
        <v>0</v>
      </c>
    </row>
    <row r="49" spans="1:9" x14ac:dyDescent="0.25">
      <c r="A49" s="1" t="s">
        <v>101</v>
      </c>
      <c r="B49" s="1" t="s">
        <v>10</v>
      </c>
      <c r="C49" s="1" t="s">
        <v>11</v>
      </c>
      <c r="D49" s="1" t="s">
        <v>18</v>
      </c>
      <c r="E49" s="1" t="s">
        <v>23</v>
      </c>
      <c r="F49" s="1" t="s">
        <v>20</v>
      </c>
      <c r="G49" s="1" t="s">
        <v>30</v>
      </c>
      <c r="H49" s="7">
        <f>IFERROR(VLOOKUP(Table1[[#This Row],[Classe / Padrão]],'Cargos Efetivos'!B:C,2,0),0)</f>
        <v>21300.65</v>
      </c>
      <c r="I49" s="7">
        <f>IFERROR(IF(H49&gt;0,0.6*(VLOOKUP(Table1[[#This Row],[Função]],'Cargos Comissionados'!A:B,2,0)),VLOOKUP(Table1[[#This Row],[Função]],'Cargos Comissionados'!A:B,2,0)),0)</f>
        <v>0</v>
      </c>
    </row>
    <row r="50" spans="1:9" x14ac:dyDescent="0.25">
      <c r="A50" s="1" t="s">
        <v>102</v>
      </c>
      <c r="B50" s="1" t="s">
        <v>10</v>
      </c>
      <c r="C50" s="1" t="s">
        <v>11</v>
      </c>
      <c r="D50" s="1" t="s">
        <v>18</v>
      </c>
      <c r="E50" s="1" t="s">
        <v>13</v>
      </c>
      <c r="F50" s="1" t="s">
        <v>20</v>
      </c>
      <c r="G50" s="1" t="s">
        <v>28</v>
      </c>
      <c r="H50" s="7">
        <f>IFERROR(VLOOKUP(Table1[[#This Row],[Classe / Padrão]],'Cargos Efetivos'!B:C,2,0),0)</f>
        <v>22929.74</v>
      </c>
      <c r="I50" s="7">
        <f>IFERROR(IF(H50&gt;0,0.6*(VLOOKUP(Table1[[#This Row],[Função]],'Cargos Comissionados'!A:B,2,0)),VLOOKUP(Table1[[#This Row],[Função]],'Cargos Comissionados'!A:B,2,0)),0)</f>
        <v>0</v>
      </c>
    </row>
    <row r="51" spans="1:9" x14ac:dyDescent="0.25">
      <c r="A51" s="1" t="s">
        <v>103</v>
      </c>
      <c r="B51" s="1" t="s">
        <v>10</v>
      </c>
      <c r="C51" s="1" t="s">
        <v>11</v>
      </c>
      <c r="D51" s="1" t="s">
        <v>12</v>
      </c>
      <c r="E51" s="1" t="s">
        <v>13</v>
      </c>
      <c r="F51" s="1" t="s">
        <v>20</v>
      </c>
      <c r="G51" s="1" t="s">
        <v>44</v>
      </c>
      <c r="H51" s="7">
        <f>IFERROR(VLOOKUP(Table1[[#This Row],[Classe / Padrão]],'Cargos Efetivos'!B:C,2,0),0)</f>
        <v>22929.74</v>
      </c>
      <c r="I51" s="7">
        <f>IFERROR(IF(H51&gt;0,0.6*(VLOOKUP(Table1[[#This Row],[Função]],'Cargos Comissionados'!A:B,2,0)),VLOOKUP(Table1[[#This Row],[Função]],'Cargos Comissionados'!A:B,2,0)),0)</f>
        <v>0</v>
      </c>
    </row>
    <row r="52" spans="1:9" x14ac:dyDescent="0.25">
      <c r="A52" s="1" t="s">
        <v>104</v>
      </c>
      <c r="B52" s="1" t="s">
        <v>10</v>
      </c>
      <c r="C52" s="1" t="s">
        <v>11</v>
      </c>
      <c r="D52" s="1" t="s">
        <v>18</v>
      </c>
      <c r="E52" s="1" t="s">
        <v>23</v>
      </c>
      <c r="F52" s="1" t="s">
        <v>20</v>
      </c>
      <c r="G52" s="1" t="s">
        <v>30</v>
      </c>
      <c r="H52" s="7">
        <f>IFERROR(VLOOKUP(Table1[[#This Row],[Classe / Padrão]],'Cargos Efetivos'!B:C,2,0),0)</f>
        <v>21300.65</v>
      </c>
      <c r="I52" s="7">
        <f>IFERROR(IF(H52&gt;0,0.6*(VLOOKUP(Table1[[#This Row],[Função]],'Cargos Comissionados'!A:B,2,0)),VLOOKUP(Table1[[#This Row],[Função]],'Cargos Comissionados'!A:B,2,0)),0)</f>
        <v>0</v>
      </c>
    </row>
    <row r="53" spans="1:9" x14ac:dyDescent="0.25">
      <c r="A53" s="1" t="s">
        <v>105</v>
      </c>
      <c r="B53" s="1" t="s">
        <v>10</v>
      </c>
      <c r="C53" s="1" t="s">
        <v>11</v>
      </c>
      <c r="D53" s="1" t="s">
        <v>18</v>
      </c>
      <c r="E53" s="1" t="s">
        <v>19</v>
      </c>
      <c r="F53" s="1" t="s">
        <v>20</v>
      </c>
      <c r="G53" s="1" t="s">
        <v>91</v>
      </c>
      <c r="H53" s="7">
        <f>IFERROR(VLOOKUP(Table1[[#This Row],[Classe / Padrão]],'Cargos Efetivos'!B:C,2,0),0)</f>
        <v>22386.7</v>
      </c>
      <c r="I53" s="7">
        <f>IFERROR(IF(H53&gt;0,0.6*(VLOOKUP(Table1[[#This Row],[Função]],'Cargos Comissionados'!A:B,2,0)),VLOOKUP(Table1[[#This Row],[Função]],'Cargos Comissionados'!A:B,2,0)),0)</f>
        <v>0</v>
      </c>
    </row>
    <row r="54" spans="1:9" x14ac:dyDescent="0.25">
      <c r="A54" s="1" t="s">
        <v>106</v>
      </c>
      <c r="B54" s="1" t="s">
        <v>10</v>
      </c>
      <c r="C54" s="1" t="s">
        <v>11</v>
      </c>
      <c r="D54" s="1" t="s">
        <v>18</v>
      </c>
      <c r="E54" s="1" t="s">
        <v>13</v>
      </c>
      <c r="F54" s="1" t="s">
        <v>14</v>
      </c>
      <c r="G54" s="1" t="s">
        <v>30</v>
      </c>
      <c r="H54" s="7">
        <f>IFERROR(VLOOKUP(Table1[[#This Row],[Classe / Padrão]],'Cargos Efetivos'!B:C,2,0),0)</f>
        <v>22929.74</v>
      </c>
      <c r="I54" s="7">
        <f>IFERROR(IF(H54&gt;0,0.6*(VLOOKUP(Table1[[#This Row],[Função]],'Cargos Comissionados'!A:B,2,0)),VLOOKUP(Table1[[#This Row],[Função]],'Cargos Comissionados'!A:B,2,0)),0)</f>
        <v>1583.9639999999999</v>
      </c>
    </row>
    <row r="55" spans="1:9" x14ac:dyDescent="0.25">
      <c r="A55" s="1" t="s">
        <v>107</v>
      </c>
      <c r="B55" s="1" t="s">
        <v>10</v>
      </c>
      <c r="C55" s="1" t="s">
        <v>11</v>
      </c>
      <c r="D55" s="1" t="s">
        <v>43</v>
      </c>
      <c r="E55" s="1" t="s">
        <v>19</v>
      </c>
      <c r="F55" s="1" t="s">
        <v>20</v>
      </c>
      <c r="G55" s="1" t="s">
        <v>108</v>
      </c>
      <c r="H55" s="7">
        <f>IFERROR(VLOOKUP(Table1[[#This Row],[Classe / Padrão]],'Cargos Efetivos'!B:C,2,0),0)</f>
        <v>22386.7</v>
      </c>
      <c r="I55" s="7">
        <f>IFERROR(IF(H55&gt;0,0.6*(VLOOKUP(Table1[[#This Row],[Função]],'Cargos Comissionados'!A:B,2,0)),VLOOKUP(Table1[[#This Row],[Função]],'Cargos Comissionados'!A:B,2,0)),0)</f>
        <v>0</v>
      </c>
    </row>
    <row r="56" spans="1:9" x14ac:dyDescent="0.25">
      <c r="A56" s="1" t="s">
        <v>109</v>
      </c>
      <c r="B56" s="1" t="s">
        <v>10</v>
      </c>
      <c r="C56" s="1" t="s">
        <v>11</v>
      </c>
      <c r="D56" s="1" t="s">
        <v>18</v>
      </c>
      <c r="E56" s="1" t="s">
        <v>23</v>
      </c>
      <c r="F56" s="1" t="s">
        <v>20</v>
      </c>
      <c r="G56" s="1" t="s">
        <v>62</v>
      </c>
      <c r="H56" s="7">
        <f>IFERROR(VLOOKUP(Table1[[#This Row],[Classe / Padrão]],'Cargos Efetivos'!B:C,2,0),0)</f>
        <v>21300.65</v>
      </c>
      <c r="I56" s="7">
        <f>IFERROR(IF(H56&gt;0,0.6*(VLOOKUP(Table1[[#This Row],[Função]],'Cargos Comissionados'!A:B,2,0)),VLOOKUP(Table1[[#This Row],[Função]],'Cargos Comissionados'!A:B,2,0)),0)</f>
        <v>0</v>
      </c>
    </row>
    <row r="57" spans="1:9" x14ac:dyDescent="0.25">
      <c r="A57" s="1" t="s">
        <v>110</v>
      </c>
      <c r="B57" s="1" t="s">
        <v>10</v>
      </c>
      <c r="C57" s="1" t="s">
        <v>11</v>
      </c>
      <c r="D57" s="1" t="s">
        <v>18</v>
      </c>
      <c r="E57" s="1" t="s">
        <v>19</v>
      </c>
      <c r="F57" s="1" t="s">
        <v>20</v>
      </c>
      <c r="G57" s="1" t="s">
        <v>76</v>
      </c>
      <c r="H57" s="7">
        <f>IFERROR(VLOOKUP(Table1[[#This Row],[Classe / Padrão]],'Cargos Efetivos'!B:C,2,0),0)</f>
        <v>22386.7</v>
      </c>
      <c r="I57" s="7">
        <f>IFERROR(IF(H57&gt;0,0.6*(VLOOKUP(Table1[[#This Row],[Função]],'Cargos Comissionados'!A:B,2,0)),VLOOKUP(Table1[[#This Row],[Função]],'Cargos Comissionados'!A:B,2,0)),0)</f>
        <v>0</v>
      </c>
    </row>
    <row r="58" spans="1:9" x14ac:dyDescent="0.25">
      <c r="A58" s="1" t="s">
        <v>111</v>
      </c>
      <c r="B58" s="1" t="s">
        <v>10</v>
      </c>
      <c r="C58" s="1" t="s">
        <v>11</v>
      </c>
      <c r="D58" s="1" t="s">
        <v>43</v>
      </c>
      <c r="E58" s="1" t="s">
        <v>13</v>
      </c>
      <c r="F58" s="1" t="s">
        <v>20</v>
      </c>
      <c r="G58" s="1" t="s">
        <v>112</v>
      </c>
      <c r="H58" s="7">
        <f>IFERROR(VLOOKUP(Table1[[#This Row],[Classe / Padrão]],'Cargos Efetivos'!B:C,2,0),0)</f>
        <v>22929.74</v>
      </c>
      <c r="I58" s="7">
        <f>IFERROR(IF(H58&gt;0,0.6*(VLOOKUP(Table1[[#This Row],[Função]],'Cargos Comissionados'!A:B,2,0)),VLOOKUP(Table1[[#This Row],[Função]],'Cargos Comissionados'!A:B,2,0)),0)</f>
        <v>0</v>
      </c>
    </row>
    <row r="59" spans="1:9" x14ac:dyDescent="0.25">
      <c r="A59" s="1" t="s">
        <v>113</v>
      </c>
      <c r="B59" s="1" t="s">
        <v>10</v>
      </c>
      <c r="C59" s="1" t="s">
        <v>11</v>
      </c>
      <c r="D59" s="1" t="s">
        <v>18</v>
      </c>
      <c r="E59" s="1" t="s">
        <v>23</v>
      </c>
      <c r="F59" s="1" t="s">
        <v>41</v>
      </c>
      <c r="G59" s="1" t="s">
        <v>28</v>
      </c>
      <c r="H59" s="7">
        <f>IFERROR(VLOOKUP(Table1[[#This Row],[Classe / Padrão]],'Cargos Efetivos'!B:C,2,0),0)</f>
        <v>21300.65</v>
      </c>
      <c r="I59" s="7">
        <f>IFERROR(IF(H59&gt;0,0.6*(VLOOKUP(Table1[[#This Row],[Função]],'Cargos Comissionados'!A:B,2,0)),VLOOKUP(Table1[[#This Row],[Função]],'Cargos Comissionados'!A:B,2,0)),0)</f>
        <v>2167.5540000000001</v>
      </c>
    </row>
    <row r="60" spans="1:9" x14ac:dyDescent="0.25">
      <c r="A60" s="1" t="s">
        <v>114</v>
      </c>
      <c r="B60" s="1" t="s">
        <v>10</v>
      </c>
      <c r="C60" s="1" t="s">
        <v>52</v>
      </c>
      <c r="D60" s="1" t="s">
        <v>53</v>
      </c>
      <c r="E60" s="1" t="s">
        <v>54</v>
      </c>
      <c r="F60" s="1" t="s">
        <v>20</v>
      </c>
      <c r="G60" s="1" t="s">
        <v>34</v>
      </c>
      <c r="H60" s="7">
        <f>IFERROR(VLOOKUP(Table1[[#This Row],[Classe / Padrão]],'Cargos Efetivos'!B:C,2,0),0)</f>
        <v>9307.9699999999993</v>
      </c>
      <c r="I60" s="7">
        <f>IFERROR(IF(H60&gt;0,0.6*(VLOOKUP(Table1[[#This Row],[Função]],'Cargos Comissionados'!A:B,2,0)),VLOOKUP(Table1[[#This Row],[Função]],'Cargos Comissionados'!A:B,2,0)),0)</f>
        <v>0</v>
      </c>
    </row>
    <row r="61" spans="1:9" x14ac:dyDescent="0.25">
      <c r="A61" s="1" t="s">
        <v>115</v>
      </c>
      <c r="B61" s="1" t="s">
        <v>10</v>
      </c>
      <c r="C61" s="1" t="s">
        <v>11</v>
      </c>
      <c r="D61" s="1" t="s">
        <v>18</v>
      </c>
      <c r="E61" s="1" t="s">
        <v>13</v>
      </c>
      <c r="F61" s="1" t="s">
        <v>20</v>
      </c>
      <c r="G61" s="1" t="s">
        <v>60</v>
      </c>
      <c r="H61" s="7">
        <f>IFERROR(VLOOKUP(Table1[[#This Row],[Classe / Padrão]],'Cargos Efetivos'!B:C,2,0),0)</f>
        <v>22929.74</v>
      </c>
      <c r="I61" s="7">
        <f>IFERROR(IF(H61&gt;0,0.6*(VLOOKUP(Table1[[#This Row],[Função]],'Cargos Comissionados'!A:B,2,0)),VLOOKUP(Table1[[#This Row],[Função]],'Cargos Comissionados'!A:B,2,0)),0)</f>
        <v>0</v>
      </c>
    </row>
    <row r="62" spans="1:9" x14ac:dyDescent="0.25">
      <c r="A62" s="1" t="s">
        <v>116</v>
      </c>
      <c r="B62" s="1" t="s">
        <v>10</v>
      </c>
      <c r="C62" s="1" t="s">
        <v>11</v>
      </c>
      <c r="D62" s="1" t="s">
        <v>18</v>
      </c>
      <c r="E62" s="1" t="s">
        <v>13</v>
      </c>
      <c r="F62" s="1" t="s">
        <v>20</v>
      </c>
      <c r="G62" s="1" t="s">
        <v>46</v>
      </c>
      <c r="H62" s="7">
        <f>IFERROR(VLOOKUP(Table1[[#This Row],[Classe / Padrão]],'Cargos Efetivos'!B:C,2,0),0)</f>
        <v>22929.74</v>
      </c>
      <c r="I62" s="7">
        <f>IFERROR(IF(H62&gt;0,0.6*(VLOOKUP(Table1[[#This Row],[Função]],'Cargos Comissionados'!A:B,2,0)),VLOOKUP(Table1[[#This Row],[Função]],'Cargos Comissionados'!A:B,2,0)),0)</f>
        <v>0</v>
      </c>
    </row>
    <row r="63" spans="1:9" x14ac:dyDescent="0.25">
      <c r="A63" s="1" t="s">
        <v>117</v>
      </c>
      <c r="B63" s="1" t="s">
        <v>10</v>
      </c>
      <c r="C63" s="1" t="s">
        <v>11</v>
      </c>
      <c r="D63" s="1" t="s">
        <v>43</v>
      </c>
      <c r="E63" s="1" t="s">
        <v>13</v>
      </c>
      <c r="F63" s="1" t="s">
        <v>14</v>
      </c>
      <c r="G63" s="1" t="s">
        <v>112</v>
      </c>
      <c r="H63" s="7">
        <f>IFERROR(VLOOKUP(Table1[[#This Row],[Classe / Padrão]],'Cargos Efetivos'!B:C,2,0),0)</f>
        <v>22929.74</v>
      </c>
      <c r="I63" s="7">
        <f>IFERROR(IF(H63&gt;0,0.6*(VLOOKUP(Table1[[#This Row],[Função]],'Cargos Comissionados'!A:B,2,0)),VLOOKUP(Table1[[#This Row],[Função]],'Cargos Comissionados'!A:B,2,0)),0)</f>
        <v>1583.9639999999999</v>
      </c>
    </row>
    <row r="64" spans="1:9" x14ac:dyDescent="0.25">
      <c r="A64" s="1" t="s">
        <v>118</v>
      </c>
      <c r="B64" s="1" t="s">
        <v>67</v>
      </c>
      <c r="C64" s="1" t="s">
        <v>20</v>
      </c>
      <c r="D64" s="1" t="s">
        <v>20</v>
      </c>
      <c r="E64" s="1" t="s">
        <v>33</v>
      </c>
      <c r="F64" s="1" t="s">
        <v>68</v>
      </c>
      <c r="G64" s="1" t="s">
        <v>28</v>
      </c>
      <c r="H64" s="7">
        <f>IFERROR(VLOOKUP(Table1[[#This Row],[Classe / Padrão]],'Cargos Efetivos'!B:C,2,0),0)</f>
        <v>0</v>
      </c>
      <c r="I64" s="7">
        <f>IFERROR(IF(H64&gt;0,0.6*(VLOOKUP(Table1[[#This Row],[Função]],'Cargos Comissionados'!A:B,2,0)),VLOOKUP(Table1[[#This Row],[Função]],'Cargos Comissionados'!A:B,2,0)),0)</f>
        <v>14250.77</v>
      </c>
    </row>
    <row r="65" spans="1:9" x14ac:dyDescent="0.25">
      <c r="A65" s="1" t="s">
        <v>119</v>
      </c>
      <c r="B65" s="1" t="s">
        <v>10</v>
      </c>
      <c r="C65" s="1" t="s">
        <v>11</v>
      </c>
      <c r="D65" s="1" t="s">
        <v>18</v>
      </c>
      <c r="E65" s="1" t="s">
        <v>23</v>
      </c>
      <c r="F65" s="1" t="s">
        <v>20</v>
      </c>
      <c r="G65" s="1" t="s">
        <v>91</v>
      </c>
      <c r="H65" s="7">
        <f>IFERROR(VLOOKUP(Table1[[#This Row],[Classe / Padrão]],'Cargos Efetivos'!B:C,2,0),0)</f>
        <v>21300.65</v>
      </c>
      <c r="I65" s="7">
        <f>IFERROR(IF(H65&gt;0,0.6*(VLOOKUP(Table1[[#This Row],[Função]],'Cargos Comissionados'!A:B,2,0)),VLOOKUP(Table1[[#This Row],[Função]],'Cargos Comissionados'!A:B,2,0)),0)</f>
        <v>0</v>
      </c>
    </row>
    <row r="66" spans="1:9" x14ac:dyDescent="0.25">
      <c r="A66" s="1" t="s">
        <v>120</v>
      </c>
      <c r="B66" s="1" t="s">
        <v>10</v>
      </c>
      <c r="C66" s="1" t="s">
        <v>11</v>
      </c>
      <c r="D66" s="1" t="s">
        <v>18</v>
      </c>
      <c r="E66" s="1" t="s">
        <v>36</v>
      </c>
      <c r="F66" s="1" t="s">
        <v>64</v>
      </c>
      <c r="G66" s="1" t="s">
        <v>28</v>
      </c>
      <c r="H66" s="7">
        <f>IFERROR(VLOOKUP(Table1[[#This Row],[Classe / Padrão]],'Cargos Efetivos'!B:C,2,0),0)</f>
        <v>21843.68</v>
      </c>
      <c r="I66" s="7">
        <f>IFERROR(IF(H66&gt;0,0.6*(VLOOKUP(Table1[[#This Row],[Função]],'Cargos Comissionados'!A:B,2,0)),VLOOKUP(Table1[[#This Row],[Função]],'Cargos Comissionados'!A:B,2,0)),0)</f>
        <v>803.72399999999993</v>
      </c>
    </row>
    <row r="67" spans="1:9" x14ac:dyDescent="0.25">
      <c r="A67" s="1" t="s">
        <v>121</v>
      </c>
      <c r="B67" s="1" t="s">
        <v>10</v>
      </c>
      <c r="C67" s="1" t="s">
        <v>11</v>
      </c>
      <c r="D67" s="1" t="s">
        <v>18</v>
      </c>
      <c r="E67" s="1" t="s">
        <v>23</v>
      </c>
      <c r="F67" s="1" t="s">
        <v>20</v>
      </c>
      <c r="G67" s="1" t="s">
        <v>91</v>
      </c>
      <c r="H67" s="7">
        <f>IFERROR(VLOOKUP(Table1[[#This Row],[Classe / Padrão]],'Cargos Efetivos'!B:C,2,0),0)</f>
        <v>21300.65</v>
      </c>
      <c r="I67" s="7">
        <f>IFERROR(IF(H67&gt;0,0.6*(VLOOKUP(Table1[[#This Row],[Função]],'Cargos Comissionados'!A:B,2,0)),VLOOKUP(Table1[[#This Row],[Função]],'Cargos Comissionados'!A:B,2,0)),0)</f>
        <v>0</v>
      </c>
    </row>
    <row r="68" spans="1:9" x14ac:dyDescent="0.25">
      <c r="A68" s="1" t="s">
        <v>122</v>
      </c>
      <c r="B68" s="1" t="s">
        <v>10</v>
      </c>
      <c r="C68" s="1" t="s">
        <v>11</v>
      </c>
      <c r="D68" s="1" t="s">
        <v>79</v>
      </c>
      <c r="E68" s="1" t="s">
        <v>23</v>
      </c>
      <c r="F68" s="1" t="s">
        <v>20</v>
      </c>
      <c r="G68" s="1" t="s">
        <v>49</v>
      </c>
      <c r="H68" s="7">
        <f>IFERROR(VLOOKUP(Table1[[#This Row],[Classe / Padrão]],'Cargos Efetivos'!B:C,2,0),0)</f>
        <v>21300.65</v>
      </c>
      <c r="I68" s="7">
        <f>IFERROR(IF(H68&gt;0,0.6*(VLOOKUP(Table1[[#This Row],[Função]],'Cargos Comissionados'!A:B,2,0)),VLOOKUP(Table1[[#This Row],[Função]],'Cargos Comissionados'!A:B,2,0)),0)</f>
        <v>0</v>
      </c>
    </row>
    <row r="69" spans="1:9" x14ac:dyDescent="0.25">
      <c r="A69" s="1" t="s">
        <v>123</v>
      </c>
      <c r="B69" s="1" t="s">
        <v>10</v>
      </c>
      <c r="C69" s="1" t="s">
        <v>11</v>
      </c>
      <c r="D69" s="1" t="s">
        <v>12</v>
      </c>
      <c r="E69" s="1" t="s">
        <v>23</v>
      </c>
      <c r="F69" s="1" t="s">
        <v>20</v>
      </c>
      <c r="G69" s="1" t="s">
        <v>112</v>
      </c>
      <c r="H69" s="7">
        <f>IFERROR(VLOOKUP(Table1[[#This Row],[Classe / Padrão]],'Cargos Efetivos'!B:C,2,0),0)</f>
        <v>21300.65</v>
      </c>
      <c r="I69" s="7">
        <f>IFERROR(IF(H69&gt;0,0.6*(VLOOKUP(Table1[[#This Row],[Função]],'Cargos Comissionados'!A:B,2,0)),VLOOKUP(Table1[[#This Row],[Função]],'Cargos Comissionados'!A:B,2,0)),0)</f>
        <v>0</v>
      </c>
    </row>
    <row r="70" spans="1:9" x14ac:dyDescent="0.25">
      <c r="A70" s="1" t="s">
        <v>124</v>
      </c>
      <c r="B70" s="1" t="s">
        <v>10</v>
      </c>
      <c r="C70" s="1" t="s">
        <v>11</v>
      </c>
      <c r="D70" s="1" t="s">
        <v>18</v>
      </c>
      <c r="E70" s="1" t="s">
        <v>36</v>
      </c>
      <c r="F70" s="1" t="s">
        <v>20</v>
      </c>
      <c r="G70" s="1" t="s">
        <v>62</v>
      </c>
      <c r="H70" s="7">
        <f>IFERROR(VLOOKUP(Table1[[#This Row],[Classe / Padrão]],'Cargos Efetivos'!B:C,2,0),0)</f>
        <v>21843.68</v>
      </c>
      <c r="I70" s="7">
        <f>IFERROR(IF(H70&gt;0,0.6*(VLOOKUP(Table1[[#This Row],[Função]],'Cargos Comissionados'!A:B,2,0)),VLOOKUP(Table1[[#This Row],[Função]],'Cargos Comissionados'!A:B,2,0)),0)</f>
        <v>0</v>
      </c>
    </row>
    <row r="71" spans="1:9" x14ac:dyDescent="0.25">
      <c r="A71" s="1" t="s">
        <v>125</v>
      </c>
      <c r="B71" s="1" t="s">
        <v>10</v>
      </c>
      <c r="C71" s="1" t="s">
        <v>11</v>
      </c>
      <c r="D71" s="1" t="s">
        <v>18</v>
      </c>
      <c r="E71" s="1" t="s">
        <v>13</v>
      </c>
      <c r="F71" s="1" t="s">
        <v>20</v>
      </c>
      <c r="G71" s="1" t="s">
        <v>76</v>
      </c>
      <c r="H71" s="7">
        <f>IFERROR(VLOOKUP(Table1[[#This Row],[Classe / Padrão]],'Cargos Efetivos'!B:C,2,0),0)</f>
        <v>22929.74</v>
      </c>
      <c r="I71" s="7">
        <f>IFERROR(IF(H71&gt;0,0.6*(VLOOKUP(Table1[[#This Row],[Função]],'Cargos Comissionados'!A:B,2,0)),VLOOKUP(Table1[[#This Row],[Função]],'Cargos Comissionados'!A:B,2,0)),0)</f>
        <v>0</v>
      </c>
    </row>
    <row r="72" spans="1:9" x14ac:dyDescent="0.25">
      <c r="A72" s="1" t="s">
        <v>126</v>
      </c>
      <c r="B72" s="1" t="s">
        <v>10</v>
      </c>
      <c r="C72" s="1" t="s">
        <v>11</v>
      </c>
      <c r="D72" s="1" t="s">
        <v>18</v>
      </c>
      <c r="E72" s="1" t="s">
        <v>13</v>
      </c>
      <c r="F72" s="1" t="s">
        <v>64</v>
      </c>
      <c r="G72" s="1" t="s">
        <v>24</v>
      </c>
      <c r="H72" s="7">
        <f>IFERROR(VLOOKUP(Table1[[#This Row],[Classe / Padrão]],'Cargos Efetivos'!B:C,2,0),0)</f>
        <v>22929.74</v>
      </c>
      <c r="I72" s="7">
        <f>IFERROR(IF(H72&gt;0,0.6*(VLOOKUP(Table1[[#This Row],[Função]],'Cargos Comissionados'!A:B,2,0)),VLOOKUP(Table1[[#This Row],[Função]],'Cargos Comissionados'!A:B,2,0)),0)</f>
        <v>803.72399999999993</v>
      </c>
    </row>
    <row r="73" spans="1:9" x14ac:dyDescent="0.25">
      <c r="A73" s="1" t="s">
        <v>127</v>
      </c>
      <c r="B73" s="1" t="s">
        <v>10</v>
      </c>
      <c r="C73" s="1" t="s">
        <v>11</v>
      </c>
      <c r="D73" s="1" t="s">
        <v>12</v>
      </c>
      <c r="E73" s="1" t="s">
        <v>56</v>
      </c>
      <c r="F73" s="1" t="s">
        <v>20</v>
      </c>
      <c r="G73" s="1" t="s">
        <v>39</v>
      </c>
      <c r="H73" s="7">
        <f>IFERROR(VLOOKUP(Table1[[#This Row],[Classe / Padrão]],'Cargos Efetivos'!B:C,2,0),0)</f>
        <v>19672.689999999999</v>
      </c>
      <c r="I73" s="7">
        <f>IFERROR(IF(H73&gt;0,0.6*(VLOOKUP(Table1[[#This Row],[Função]],'Cargos Comissionados'!A:B,2,0)),VLOOKUP(Table1[[#This Row],[Função]],'Cargos Comissionados'!A:B,2,0)),0)</f>
        <v>0</v>
      </c>
    </row>
    <row r="74" spans="1:9" x14ac:dyDescent="0.25">
      <c r="A74" s="1" t="s">
        <v>128</v>
      </c>
      <c r="B74" s="1" t="s">
        <v>67</v>
      </c>
      <c r="C74" s="1" t="s">
        <v>20</v>
      </c>
      <c r="D74" s="1" t="s">
        <v>20</v>
      </c>
      <c r="E74" s="1" t="s">
        <v>33</v>
      </c>
      <c r="F74" s="1" t="s">
        <v>81</v>
      </c>
      <c r="G74" s="1" t="s">
        <v>108</v>
      </c>
      <c r="H74" s="7">
        <f>IFERROR(VLOOKUP(Table1[[#This Row],[Classe / Padrão]],'Cargos Efetivos'!B:C,2,0),0)</f>
        <v>0</v>
      </c>
      <c r="I74" s="7">
        <f>IFERROR(IF(H74&gt;0,0.6*(VLOOKUP(Table1[[#This Row],[Função]],'Cargos Comissionados'!A:B,2,0)),VLOOKUP(Table1[[#This Row],[Função]],'Cargos Comissionados'!A:B,2,0)),0)</f>
        <v>3001.23</v>
      </c>
    </row>
    <row r="75" spans="1:9" x14ac:dyDescent="0.25">
      <c r="A75" s="1" t="s">
        <v>129</v>
      </c>
      <c r="B75" s="1" t="s">
        <v>10</v>
      </c>
      <c r="C75" s="1" t="s">
        <v>11</v>
      </c>
      <c r="D75" s="1" t="s">
        <v>18</v>
      </c>
      <c r="E75" s="1" t="s">
        <v>130</v>
      </c>
      <c r="F75" s="1" t="s">
        <v>20</v>
      </c>
      <c r="G75" s="1" t="s">
        <v>16</v>
      </c>
      <c r="H75" s="7">
        <f>IFERROR(VLOOKUP(Table1[[#This Row],[Classe / Padrão]],'Cargos Efetivos'!B:C,2,0),0)</f>
        <v>16413.349999999999</v>
      </c>
      <c r="I75" s="7">
        <f>IFERROR(IF(H75&gt;0,0.6*(VLOOKUP(Table1[[#This Row],[Função]],'Cargos Comissionados'!A:B,2,0)),VLOOKUP(Table1[[#This Row],[Função]],'Cargos Comissionados'!A:B,2,0)),0)</f>
        <v>0</v>
      </c>
    </row>
    <row r="76" spans="1:9" x14ac:dyDescent="0.25">
      <c r="A76" s="1" t="s">
        <v>131</v>
      </c>
      <c r="B76" s="1" t="s">
        <v>10</v>
      </c>
      <c r="C76" s="1" t="s">
        <v>11</v>
      </c>
      <c r="D76" s="1" t="s">
        <v>18</v>
      </c>
      <c r="E76" s="1" t="s">
        <v>13</v>
      </c>
      <c r="F76" s="1" t="s">
        <v>20</v>
      </c>
      <c r="G76" s="1" t="s">
        <v>28</v>
      </c>
      <c r="H76" s="7">
        <f>IFERROR(VLOOKUP(Table1[[#This Row],[Classe / Padrão]],'Cargos Efetivos'!B:C,2,0),0)</f>
        <v>22929.74</v>
      </c>
      <c r="I76" s="7">
        <f>IFERROR(IF(H76&gt;0,0.6*(VLOOKUP(Table1[[#This Row],[Função]],'Cargos Comissionados'!A:B,2,0)),VLOOKUP(Table1[[#This Row],[Função]],'Cargos Comissionados'!A:B,2,0)),0)</f>
        <v>0</v>
      </c>
    </row>
    <row r="77" spans="1:9" x14ac:dyDescent="0.25">
      <c r="A77" s="1" t="s">
        <v>132</v>
      </c>
      <c r="B77" s="1" t="s">
        <v>10</v>
      </c>
      <c r="C77" s="1" t="s">
        <v>11</v>
      </c>
      <c r="D77" s="1" t="s">
        <v>18</v>
      </c>
      <c r="E77" s="1" t="s">
        <v>133</v>
      </c>
      <c r="F77" s="1" t="s">
        <v>64</v>
      </c>
      <c r="G77" s="1" t="s">
        <v>44</v>
      </c>
      <c r="H77" s="7">
        <f>IFERROR(VLOOKUP(Table1[[#This Row],[Classe / Padrão]],'Cargos Efetivos'!B:C,2,0),0)</f>
        <v>20214.57</v>
      </c>
      <c r="I77" s="7">
        <f>IFERROR(IF(H77&gt;0,0.6*(VLOOKUP(Table1[[#This Row],[Função]],'Cargos Comissionados'!A:B,2,0)),VLOOKUP(Table1[[#This Row],[Função]],'Cargos Comissionados'!A:B,2,0)),0)</f>
        <v>803.72399999999993</v>
      </c>
    </row>
    <row r="78" spans="1:9" x14ac:dyDescent="0.25">
      <c r="A78" s="1" t="s">
        <v>134</v>
      </c>
      <c r="B78" s="1" t="s">
        <v>10</v>
      </c>
      <c r="C78" s="1" t="s">
        <v>11</v>
      </c>
      <c r="D78" s="1" t="s">
        <v>18</v>
      </c>
      <c r="E78" s="1" t="s">
        <v>13</v>
      </c>
      <c r="F78" s="1" t="s">
        <v>20</v>
      </c>
      <c r="G78" s="1" t="s">
        <v>46</v>
      </c>
      <c r="H78" s="7">
        <f>IFERROR(VLOOKUP(Table1[[#This Row],[Classe / Padrão]],'Cargos Efetivos'!B:C,2,0),0)</f>
        <v>22929.74</v>
      </c>
      <c r="I78" s="7">
        <f>IFERROR(IF(H78&gt;0,0.6*(VLOOKUP(Table1[[#This Row],[Função]],'Cargos Comissionados'!A:B,2,0)),VLOOKUP(Table1[[#This Row],[Função]],'Cargos Comissionados'!A:B,2,0)),0)</f>
        <v>0</v>
      </c>
    </row>
    <row r="79" spans="1:9" x14ac:dyDescent="0.25">
      <c r="A79" s="1" t="s">
        <v>135</v>
      </c>
      <c r="B79" s="1" t="s">
        <v>10</v>
      </c>
      <c r="C79" s="1" t="s">
        <v>11</v>
      </c>
      <c r="D79" s="1" t="s">
        <v>12</v>
      </c>
      <c r="E79" s="1" t="s">
        <v>56</v>
      </c>
      <c r="F79" s="1" t="s">
        <v>20</v>
      </c>
      <c r="G79" s="1" t="s">
        <v>44</v>
      </c>
      <c r="H79" s="7">
        <f>IFERROR(VLOOKUP(Table1[[#This Row],[Classe / Padrão]],'Cargos Efetivos'!B:C,2,0),0)</f>
        <v>19672.689999999999</v>
      </c>
      <c r="I79" s="7">
        <f>IFERROR(IF(H79&gt;0,0.6*(VLOOKUP(Table1[[#This Row],[Função]],'Cargos Comissionados'!A:B,2,0)),VLOOKUP(Table1[[#This Row],[Função]],'Cargos Comissionados'!A:B,2,0)),0)</f>
        <v>0</v>
      </c>
    </row>
    <row r="80" spans="1:9" x14ac:dyDescent="0.25">
      <c r="A80" s="1" t="s">
        <v>136</v>
      </c>
      <c r="B80" s="1" t="s">
        <v>10</v>
      </c>
      <c r="C80" s="1" t="s">
        <v>11</v>
      </c>
      <c r="D80" s="1" t="s">
        <v>79</v>
      </c>
      <c r="E80" s="1" t="s">
        <v>23</v>
      </c>
      <c r="F80" s="1" t="s">
        <v>41</v>
      </c>
      <c r="G80" s="1" t="s">
        <v>24</v>
      </c>
      <c r="H80" s="7">
        <f>IFERROR(VLOOKUP(Table1[[#This Row],[Classe / Padrão]],'Cargos Efetivos'!B:C,2,0),0)</f>
        <v>21300.65</v>
      </c>
      <c r="I80" s="7">
        <f>IFERROR(IF(H80&gt;0,0.6*(VLOOKUP(Table1[[#This Row],[Função]],'Cargos Comissionados'!A:B,2,0)),VLOOKUP(Table1[[#This Row],[Função]],'Cargos Comissionados'!A:B,2,0)),0)</f>
        <v>2167.5540000000001</v>
      </c>
    </row>
    <row r="81" spans="1:9" x14ac:dyDescent="0.25">
      <c r="A81" s="1" t="s">
        <v>137</v>
      </c>
      <c r="B81" s="1" t="s">
        <v>10</v>
      </c>
      <c r="C81" s="1" t="s">
        <v>11</v>
      </c>
      <c r="D81" s="1" t="s">
        <v>79</v>
      </c>
      <c r="E81" s="1" t="s">
        <v>23</v>
      </c>
      <c r="F81" s="1" t="s">
        <v>20</v>
      </c>
      <c r="G81" s="1" t="s">
        <v>49</v>
      </c>
      <c r="H81" s="7">
        <f>IFERROR(VLOOKUP(Table1[[#This Row],[Classe / Padrão]],'Cargos Efetivos'!B:C,2,0),0)</f>
        <v>21300.65</v>
      </c>
      <c r="I81" s="7">
        <f>IFERROR(IF(H81&gt;0,0.6*(VLOOKUP(Table1[[#This Row],[Função]],'Cargos Comissionados'!A:B,2,0)),VLOOKUP(Table1[[#This Row],[Função]],'Cargos Comissionados'!A:B,2,0)),0)</f>
        <v>0</v>
      </c>
    </row>
    <row r="82" spans="1:9" x14ac:dyDescent="0.25">
      <c r="A82" s="1" t="s">
        <v>138</v>
      </c>
      <c r="B82" s="1" t="s">
        <v>10</v>
      </c>
      <c r="C82" s="1" t="s">
        <v>11</v>
      </c>
      <c r="D82" s="1" t="s">
        <v>79</v>
      </c>
      <c r="E82" s="1" t="s">
        <v>13</v>
      </c>
      <c r="F82" s="1" t="s">
        <v>20</v>
      </c>
      <c r="G82" s="1" t="s">
        <v>112</v>
      </c>
      <c r="H82" s="7">
        <f>IFERROR(VLOOKUP(Table1[[#This Row],[Classe / Padrão]],'Cargos Efetivos'!B:C,2,0),0)</f>
        <v>22929.74</v>
      </c>
      <c r="I82" s="7">
        <f>IFERROR(IF(H82&gt;0,0.6*(VLOOKUP(Table1[[#This Row],[Função]],'Cargos Comissionados'!A:B,2,0)),VLOOKUP(Table1[[#This Row],[Função]],'Cargos Comissionados'!A:B,2,0)),0)</f>
        <v>0</v>
      </c>
    </row>
    <row r="83" spans="1:9" x14ac:dyDescent="0.25">
      <c r="A83" s="1" t="s">
        <v>139</v>
      </c>
      <c r="B83" s="1" t="s">
        <v>10</v>
      </c>
      <c r="C83" s="1" t="s">
        <v>11</v>
      </c>
      <c r="D83" s="1" t="s">
        <v>18</v>
      </c>
      <c r="E83" s="1" t="s">
        <v>23</v>
      </c>
      <c r="F83" s="1" t="s">
        <v>20</v>
      </c>
      <c r="G83" s="1" t="s">
        <v>140</v>
      </c>
      <c r="H83" s="7">
        <f>IFERROR(VLOOKUP(Table1[[#This Row],[Classe / Padrão]],'Cargos Efetivos'!B:C,2,0),0)</f>
        <v>21300.65</v>
      </c>
      <c r="I83" s="7">
        <f>IFERROR(IF(H83&gt;0,0.6*(VLOOKUP(Table1[[#This Row],[Função]],'Cargos Comissionados'!A:B,2,0)),VLOOKUP(Table1[[#This Row],[Função]],'Cargos Comissionados'!A:B,2,0)),0)</f>
        <v>0</v>
      </c>
    </row>
    <row r="84" spans="1:9" x14ac:dyDescent="0.25">
      <c r="A84" s="1" t="s">
        <v>141</v>
      </c>
      <c r="B84" s="1" t="s">
        <v>10</v>
      </c>
      <c r="C84" s="1" t="s">
        <v>11</v>
      </c>
      <c r="D84" s="1" t="s">
        <v>18</v>
      </c>
      <c r="E84" s="1" t="s">
        <v>23</v>
      </c>
      <c r="F84" s="1" t="s">
        <v>20</v>
      </c>
      <c r="G84" s="1" t="s">
        <v>16</v>
      </c>
      <c r="H84" s="7">
        <f>IFERROR(VLOOKUP(Table1[[#This Row],[Classe / Padrão]],'Cargos Efetivos'!B:C,2,0),0)</f>
        <v>21300.65</v>
      </c>
      <c r="I84" s="7">
        <f>IFERROR(IF(H84&gt;0,0.6*(VLOOKUP(Table1[[#This Row],[Função]],'Cargos Comissionados'!A:B,2,0)),VLOOKUP(Table1[[#This Row],[Função]],'Cargos Comissionados'!A:B,2,0)),0)</f>
        <v>0</v>
      </c>
    </row>
    <row r="85" spans="1:9" x14ac:dyDescent="0.25">
      <c r="A85" s="1" t="s">
        <v>142</v>
      </c>
      <c r="B85" s="1" t="s">
        <v>10</v>
      </c>
      <c r="C85" s="1" t="s">
        <v>11</v>
      </c>
      <c r="D85" s="1" t="s">
        <v>79</v>
      </c>
      <c r="E85" s="1" t="s">
        <v>19</v>
      </c>
      <c r="F85" s="1" t="s">
        <v>20</v>
      </c>
      <c r="G85" s="1" t="s">
        <v>49</v>
      </c>
      <c r="H85" s="7">
        <f>IFERROR(VLOOKUP(Table1[[#This Row],[Classe / Padrão]],'Cargos Efetivos'!B:C,2,0),0)</f>
        <v>22386.7</v>
      </c>
      <c r="I85" s="7">
        <f>IFERROR(IF(H85&gt;0,0.6*(VLOOKUP(Table1[[#This Row],[Função]],'Cargos Comissionados'!A:B,2,0)),VLOOKUP(Table1[[#This Row],[Função]],'Cargos Comissionados'!A:B,2,0)),0)</f>
        <v>0</v>
      </c>
    </row>
    <row r="86" spans="1:9" x14ac:dyDescent="0.25">
      <c r="A86" s="1" t="s">
        <v>143</v>
      </c>
      <c r="B86" s="1" t="s">
        <v>10</v>
      </c>
      <c r="C86" s="1" t="s">
        <v>11</v>
      </c>
      <c r="D86" s="1" t="s">
        <v>18</v>
      </c>
      <c r="E86" s="1" t="s">
        <v>23</v>
      </c>
      <c r="F86" s="1" t="s">
        <v>20</v>
      </c>
      <c r="G86" s="1" t="s">
        <v>91</v>
      </c>
      <c r="H86" s="7">
        <f>IFERROR(VLOOKUP(Table1[[#This Row],[Classe / Padrão]],'Cargos Efetivos'!B:C,2,0),0)</f>
        <v>21300.65</v>
      </c>
      <c r="I86" s="7">
        <f>IFERROR(IF(H86&gt;0,0.6*(VLOOKUP(Table1[[#This Row],[Função]],'Cargos Comissionados'!A:B,2,0)),VLOOKUP(Table1[[#This Row],[Função]],'Cargos Comissionados'!A:B,2,0)),0)</f>
        <v>0</v>
      </c>
    </row>
    <row r="87" spans="1:9" x14ac:dyDescent="0.25">
      <c r="A87" s="1" t="s">
        <v>144</v>
      </c>
      <c r="B87" s="1" t="s">
        <v>10</v>
      </c>
      <c r="C87" s="1" t="s">
        <v>52</v>
      </c>
      <c r="D87" s="1" t="s">
        <v>53</v>
      </c>
      <c r="E87" s="1" t="s">
        <v>54</v>
      </c>
      <c r="F87" s="1" t="s">
        <v>41</v>
      </c>
      <c r="G87" s="1" t="s">
        <v>91</v>
      </c>
      <c r="H87" s="7">
        <f>IFERROR(VLOOKUP(Table1[[#This Row],[Classe / Padrão]],'Cargos Efetivos'!B:C,2,0),0)</f>
        <v>9307.9699999999993</v>
      </c>
      <c r="I87" s="7">
        <f>IFERROR(IF(H87&gt;0,0.6*(VLOOKUP(Table1[[#This Row],[Função]],'Cargos Comissionados'!A:B,2,0)),VLOOKUP(Table1[[#This Row],[Função]],'Cargos Comissionados'!A:B,2,0)),0)</f>
        <v>2167.5540000000001</v>
      </c>
    </row>
    <row r="88" spans="1:9" x14ac:dyDescent="0.25">
      <c r="A88" s="1" t="s">
        <v>145</v>
      </c>
      <c r="B88" s="1" t="s">
        <v>10</v>
      </c>
      <c r="C88" s="1" t="s">
        <v>11</v>
      </c>
      <c r="D88" s="1" t="s">
        <v>12</v>
      </c>
      <c r="E88" s="1" t="s">
        <v>56</v>
      </c>
      <c r="F88" s="1" t="s">
        <v>20</v>
      </c>
      <c r="G88" s="1" t="s">
        <v>49</v>
      </c>
      <c r="H88" s="7">
        <f>IFERROR(VLOOKUP(Table1[[#This Row],[Classe / Padrão]],'Cargos Efetivos'!B:C,2,0),0)</f>
        <v>19672.689999999999</v>
      </c>
      <c r="I88" s="7">
        <f>IFERROR(IF(H88&gt;0,0.6*(VLOOKUP(Table1[[#This Row],[Função]],'Cargos Comissionados'!A:B,2,0)),VLOOKUP(Table1[[#This Row],[Função]],'Cargos Comissionados'!A:B,2,0)),0)</f>
        <v>0</v>
      </c>
    </row>
    <row r="89" spans="1:9" x14ac:dyDescent="0.25">
      <c r="A89" s="1" t="s">
        <v>146</v>
      </c>
      <c r="B89" s="1" t="s">
        <v>10</v>
      </c>
      <c r="C89" s="1" t="s">
        <v>11</v>
      </c>
      <c r="D89" s="1" t="s">
        <v>79</v>
      </c>
      <c r="E89" s="1" t="s">
        <v>19</v>
      </c>
      <c r="F89" s="1" t="s">
        <v>72</v>
      </c>
      <c r="G89" s="1" t="s">
        <v>47</v>
      </c>
      <c r="H89" s="7">
        <f>IFERROR(VLOOKUP(Table1[[#This Row],[Classe / Padrão]],'Cargos Efetivos'!B:C,2,0),0)</f>
        <v>22386.7</v>
      </c>
      <c r="I89" s="7">
        <f>IFERROR(IF(H89&gt;0,0.6*(VLOOKUP(Table1[[#This Row],[Função]],'Cargos Comissionados'!A:B,2,0)),VLOOKUP(Table1[[#This Row],[Função]],'Cargos Comissionados'!A:B,2,0)),0)</f>
        <v>5700.3059999999996</v>
      </c>
    </row>
    <row r="90" spans="1:9" x14ac:dyDescent="0.25">
      <c r="A90" s="1" t="s">
        <v>147</v>
      </c>
      <c r="B90" s="1" t="s">
        <v>10</v>
      </c>
      <c r="C90" s="1" t="s">
        <v>11</v>
      </c>
      <c r="D90" s="1" t="s">
        <v>18</v>
      </c>
      <c r="E90" s="1" t="s">
        <v>36</v>
      </c>
      <c r="F90" s="1" t="s">
        <v>20</v>
      </c>
      <c r="G90" s="1" t="s">
        <v>60</v>
      </c>
      <c r="H90" s="7">
        <f>IFERROR(VLOOKUP(Table1[[#This Row],[Classe / Padrão]],'Cargos Efetivos'!B:C,2,0),0)</f>
        <v>21843.68</v>
      </c>
      <c r="I90" s="7">
        <f>IFERROR(IF(H90&gt;0,0.6*(VLOOKUP(Table1[[#This Row],[Função]],'Cargos Comissionados'!A:B,2,0)),VLOOKUP(Table1[[#This Row],[Função]],'Cargos Comissionados'!A:B,2,0)),0)</f>
        <v>0</v>
      </c>
    </row>
    <row r="91" spans="1:9" x14ac:dyDescent="0.25">
      <c r="A91" s="1" t="s">
        <v>148</v>
      </c>
      <c r="B91" s="1" t="s">
        <v>10</v>
      </c>
      <c r="C91" s="1" t="s">
        <v>11</v>
      </c>
      <c r="D91" s="1" t="s">
        <v>18</v>
      </c>
      <c r="E91" s="1" t="s">
        <v>19</v>
      </c>
      <c r="F91" s="1" t="s">
        <v>20</v>
      </c>
      <c r="G91" s="1" t="s">
        <v>46</v>
      </c>
      <c r="H91" s="7">
        <f>IFERROR(VLOOKUP(Table1[[#This Row],[Classe / Padrão]],'Cargos Efetivos'!B:C,2,0),0)</f>
        <v>22386.7</v>
      </c>
      <c r="I91" s="7">
        <f>IFERROR(IF(H91&gt;0,0.6*(VLOOKUP(Table1[[#This Row],[Função]],'Cargos Comissionados'!A:B,2,0)),VLOOKUP(Table1[[#This Row],[Função]],'Cargos Comissionados'!A:B,2,0)),0)</f>
        <v>0</v>
      </c>
    </row>
    <row r="92" spans="1:9" x14ac:dyDescent="0.25">
      <c r="A92" s="1" t="s">
        <v>149</v>
      </c>
      <c r="B92" s="1" t="s">
        <v>10</v>
      </c>
      <c r="C92" s="1" t="s">
        <v>11</v>
      </c>
      <c r="D92" s="1" t="s">
        <v>18</v>
      </c>
      <c r="E92" s="1" t="s">
        <v>13</v>
      </c>
      <c r="F92" s="1" t="s">
        <v>20</v>
      </c>
      <c r="G92" s="1" t="s">
        <v>140</v>
      </c>
      <c r="H92" s="7">
        <f>IFERROR(VLOOKUP(Table1[[#This Row],[Classe / Padrão]],'Cargos Efetivos'!B:C,2,0),0)</f>
        <v>22929.74</v>
      </c>
      <c r="I92" s="7">
        <f>IFERROR(IF(H92&gt;0,0.6*(VLOOKUP(Table1[[#This Row],[Função]],'Cargos Comissionados'!A:B,2,0)),VLOOKUP(Table1[[#This Row],[Função]],'Cargos Comissionados'!A:B,2,0)),0)</f>
        <v>0</v>
      </c>
    </row>
    <row r="93" spans="1:9" x14ac:dyDescent="0.25">
      <c r="A93" s="1" t="s">
        <v>150</v>
      </c>
      <c r="B93" s="1" t="s">
        <v>10</v>
      </c>
      <c r="C93" s="1" t="s">
        <v>11</v>
      </c>
      <c r="D93" s="1" t="s">
        <v>18</v>
      </c>
      <c r="E93" s="1" t="s">
        <v>19</v>
      </c>
      <c r="F93" s="1" t="s">
        <v>64</v>
      </c>
      <c r="G93" s="1" t="s">
        <v>34</v>
      </c>
      <c r="H93" s="7">
        <f>IFERROR(VLOOKUP(Table1[[#This Row],[Classe / Padrão]],'Cargos Efetivos'!B:C,2,0),0)</f>
        <v>22386.7</v>
      </c>
      <c r="I93" s="7">
        <f>IFERROR(IF(H93&gt;0,0.6*(VLOOKUP(Table1[[#This Row],[Função]],'Cargos Comissionados'!A:B,2,0)),VLOOKUP(Table1[[#This Row],[Função]],'Cargos Comissionados'!A:B,2,0)),0)</f>
        <v>803.72399999999993</v>
      </c>
    </row>
    <row r="94" spans="1:9" x14ac:dyDescent="0.25">
      <c r="A94" s="1" t="s">
        <v>151</v>
      </c>
      <c r="B94" s="1" t="s">
        <v>10</v>
      </c>
      <c r="C94" s="1" t="s">
        <v>11</v>
      </c>
      <c r="D94" s="1" t="s">
        <v>18</v>
      </c>
      <c r="E94" s="1" t="s">
        <v>23</v>
      </c>
      <c r="F94" s="1" t="s">
        <v>20</v>
      </c>
      <c r="G94" s="1" t="s">
        <v>34</v>
      </c>
      <c r="H94" s="7">
        <f>IFERROR(VLOOKUP(Table1[[#This Row],[Classe / Padrão]],'Cargos Efetivos'!B:C,2,0),0)</f>
        <v>21300.65</v>
      </c>
      <c r="I94" s="7">
        <f>IFERROR(IF(H94&gt;0,0.6*(VLOOKUP(Table1[[#This Row],[Função]],'Cargos Comissionados'!A:B,2,0)),VLOOKUP(Table1[[#This Row],[Função]],'Cargos Comissionados'!A:B,2,0)),0)</f>
        <v>0</v>
      </c>
    </row>
    <row r="95" spans="1:9" x14ac:dyDescent="0.25">
      <c r="A95" s="1" t="s">
        <v>152</v>
      </c>
      <c r="B95" s="1" t="s">
        <v>10</v>
      </c>
      <c r="C95" s="1" t="s">
        <v>11</v>
      </c>
      <c r="D95" s="1" t="s">
        <v>18</v>
      </c>
      <c r="E95" s="1" t="s">
        <v>23</v>
      </c>
      <c r="F95" s="1" t="s">
        <v>20</v>
      </c>
      <c r="G95" s="1" t="s">
        <v>24</v>
      </c>
      <c r="H95" s="7">
        <f>IFERROR(VLOOKUP(Table1[[#This Row],[Classe / Padrão]],'Cargos Efetivos'!B:C,2,0),0)</f>
        <v>21300.65</v>
      </c>
      <c r="I95" s="7">
        <f>IFERROR(IF(H95&gt;0,0.6*(VLOOKUP(Table1[[#This Row],[Função]],'Cargos Comissionados'!A:B,2,0)),VLOOKUP(Table1[[#This Row],[Função]],'Cargos Comissionados'!A:B,2,0)),0)</f>
        <v>0</v>
      </c>
    </row>
    <row r="96" spans="1:9" x14ac:dyDescent="0.25">
      <c r="A96" s="1" t="s">
        <v>153</v>
      </c>
      <c r="B96" s="1" t="s">
        <v>10</v>
      </c>
      <c r="C96" s="1" t="s">
        <v>11</v>
      </c>
      <c r="D96" s="1" t="s">
        <v>18</v>
      </c>
      <c r="E96" s="1" t="s">
        <v>13</v>
      </c>
      <c r="F96" s="1" t="s">
        <v>20</v>
      </c>
      <c r="G96" s="1" t="s">
        <v>76</v>
      </c>
      <c r="H96" s="7">
        <f>IFERROR(VLOOKUP(Table1[[#This Row],[Classe / Padrão]],'Cargos Efetivos'!B:C,2,0),0)</f>
        <v>22929.74</v>
      </c>
      <c r="I96" s="7">
        <f>IFERROR(IF(H96&gt;0,0.6*(VLOOKUP(Table1[[#This Row],[Função]],'Cargos Comissionados'!A:B,2,0)),VLOOKUP(Table1[[#This Row],[Função]],'Cargos Comissionados'!A:B,2,0)),0)</f>
        <v>0</v>
      </c>
    </row>
    <row r="97" spans="1:9" x14ac:dyDescent="0.25">
      <c r="A97" s="1" t="s">
        <v>154</v>
      </c>
      <c r="B97" s="1" t="s">
        <v>10</v>
      </c>
      <c r="C97" s="1" t="s">
        <v>11</v>
      </c>
      <c r="D97" s="1" t="s">
        <v>18</v>
      </c>
      <c r="E97" s="1" t="s">
        <v>23</v>
      </c>
      <c r="F97" s="1" t="s">
        <v>20</v>
      </c>
      <c r="G97" s="1" t="s">
        <v>28</v>
      </c>
      <c r="H97" s="7">
        <f>IFERROR(VLOOKUP(Table1[[#This Row],[Classe / Padrão]],'Cargos Efetivos'!B:C,2,0),0)</f>
        <v>21300.65</v>
      </c>
      <c r="I97" s="7">
        <f>IFERROR(IF(H97&gt;0,0.6*(VLOOKUP(Table1[[#This Row],[Função]],'Cargos Comissionados'!A:B,2,0)),VLOOKUP(Table1[[#This Row],[Função]],'Cargos Comissionados'!A:B,2,0)),0)</f>
        <v>0</v>
      </c>
    </row>
    <row r="98" spans="1:9" x14ac:dyDescent="0.25">
      <c r="A98" s="1" t="s">
        <v>155</v>
      </c>
      <c r="B98" s="1" t="s">
        <v>10</v>
      </c>
      <c r="C98" s="1" t="s">
        <v>11</v>
      </c>
      <c r="D98" s="1" t="s">
        <v>79</v>
      </c>
      <c r="E98" s="1" t="s">
        <v>19</v>
      </c>
      <c r="F98" s="1" t="s">
        <v>20</v>
      </c>
      <c r="G98" s="1" t="s">
        <v>49</v>
      </c>
      <c r="H98" s="7">
        <f>IFERROR(VLOOKUP(Table1[[#This Row],[Classe / Padrão]],'Cargos Efetivos'!B:C,2,0),0)</f>
        <v>22386.7</v>
      </c>
      <c r="I98" s="7">
        <f>IFERROR(IF(H98&gt;0,0.6*(VLOOKUP(Table1[[#This Row],[Função]],'Cargos Comissionados'!A:B,2,0)),VLOOKUP(Table1[[#This Row],[Função]],'Cargos Comissionados'!A:B,2,0)),0)</f>
        <v>0</v>
      </c>
    </row>
    <row r="99" spans="1:9" x14ac:dyDescent="0.25">
      <c r="A99" s="1" t="s">
        <v>156</v>
      </c>
      <c r="B99" s="1" t="s">
        <v>10</v>
      </c>
      <c r="C99" s="1" t="s">
        <v>11</v>
      </c>
      <c r="D99" s="1" t="s">
        <v>12</v>
      </c>
      <c r="E99" s="1" t="s">
        <v>56</v>
      </c>
      <c r="F99" s="1" t="s">
        <v>64</v>
      </c>
      <c r="G99" s="1" t="s">
        <v>108</v>
      </c>
      <c r="H99" s="7">
        <f>IFERROR(VLOOKUP(Table1[[#This Row],[Classe / Padrão]],'Cargos Efetivos'!B:C,2,0),0)</f>
        <v>19672.689999999999</v>
      </c>
      <c r="I99" s="7">
        <f>IFERROR(IF(H99&gt;0,0.6*(VLOOKUP(Table1[[#This Row],[Função]],'Cargos Comissionados'!A:B,2,0)),VLOOKUP(Table1[[#This Row],[Função]],'Cargos Comissionados'!A:B,2,0)),0)</f>
        <v>803.72399999999993</v>
      </c>
    </row>
    <row r="100" spans="1:9" x14ac:dyDescent="0.25">
      <c r="A100" s="1" t="s">
        <v>157</v>
      </c>
      <c r="B100" s="1" t="s">
        <v>10</v>
      </c>
      <c r="C100" s="1" t="s">
        <v>52</v>
      </c>
      <c r="D100" s="1" t="s">
        <v>53</v>
      </c>
      <c r="E100" s="1" t="s">
        <v>54</v>
      </c>
      <c r="F100" s="1" t="s">
        <v>20</v>
      </c>
      <c r="G100" s="1" t="s">
        <v>76</v>
      </c>
      <c r="H100" s="7">
        <f>IFERROR(VLOOKUP(Table1[[#This Row],[Classe / Padrão]],'Cargos Efetivos'!B:C,2,0),0)</f>
        <v>9307.9699999999993</v>
      </c>
      <c r="I100" s="7">
        <f>IFERROR(IF(H100&gt;0,0.6*(VLOOKUP(Table1[[#This Row],[Função]],'Cargos Comissionados'!A:B,2,0)),VLOOKUP(Table1[[#This Row],[Função]],'Cargos Comissionados'!A:B,2,0)),0)</f>
        <v>0</v>
      </c>
    </row>
    <row r="101" spans="1:9" x14ac:dyDescent="0.25">
      <c r="A101" s="1" t="s">
        <v>158</v>
      </c>
      <c r="B101" s="1" t="s">
        <v>10</v>
      </c>
      <c r="C101" s="1" t="s">
        <v>11</v>
      </c>
      <c r="D101" s="1" t="s">
        <v>18</v>
      </c>
      <c r="E101" s="1" t="s">
        <v>13</v>
      </c>
      <c r="F101" s="1" t="s">
        <v>72</v>
      </c>
      <c r="G101" s="1" t="s">
        <v>159</v>
      </c>
      <c r="H101" s="7">
        <f>IFERROR(VLOOKUP(Table1[[#This Row],[Classe / Padrão]],'Cargos Efetivos'!B:C,2,0),0)</f>
        <v>22929.74</v>
      </c>
      <c r="I101" s="7">
        <f>IFERROR(IF(H101&gt;0,0.6*(VLOOKUP(Table1[[#This Row],[Função]],'Cargos Comissionados'!A:B,2,0)),VLOOKUP(Table1[[#This Row],[Função]],'Cargos Comissionados'!A:B,2,0)),0)</f>
        <v>5700.3059999999996</v>
      </c>
    </row>
    <row r="102" spans="1:9" x14ac:dyDescent="0.25">
      <c r="A102" s="1" t="s">
        <v>160</v>
      </c>
      <c r="B102" s="1" t="s">
        <v>10</v>
      </c>
      <c r="C102" s="1" t="s">
        <v>11</v>
      </c>
      <c r="D102" s="1" t="s">
        <v>18</v>
      </c>
      <c r="E102" s="1" t="s">
        <v>19</v>
      </c>
      <c r="F102" s="1" t="s">
        <v>20</v>
      </c>
      <c r="G102" s="1" t="s">
        <v>91</v>
      </c>
      <c r="H102" s="7">
        <f>IFERROR(VLOOKUP(Table1[[#This Row],[Classe / Padrão]],'Cargos Efetivos'!B:C,2,0),0)</f>
        <v>22386.7</v>
      </c>
      <c r="I102" s="7">
        <f>IFERROR(IF(H102&gt;0,0.6*(VLOOKUP(Table1[[#This Row],[Função]],'Cargos Comissionados'!A:B,2,0)),VLOOKUP(Table1[[#This Row],[Função]],'Cargos Comissionados'!A:B,2,0)),0)</f>
        <v>0</v>
      </c>
    </row>
    <row r="103" spans="1:9" x14ac:dyDescent="0.25">
      <c r="A103" s="1" t="s">
        <v>161</v>
      </c>
      <c r="B103" s="1" t="s">
        <v>10</v>
      </c>
      <c r="C103" s="1" t="s">
        <v>52</v>
      </c>
      <c r="D103" s="1" t="s">
        <v>53</v>
      </c>
      <c r="E103" s="1" t="s">
        <v>54</v>
      </c>
      <c r="F103" s="1" t="s">
        <v>20</v>
      </c>
      <c r="G103" s="1" t="s">
        <v>76</v>
      </c>
      <c r="H103" s="7">
        <f>IFERROR(VLOOKUP(Table1[[#This Row],[Classe / Padrão]],'Cargos Efetivos'!B:C,2,0),0)</f>
        <v>9307.9699999999993</v>
      </c>
      <c r="I103" s="7">
        <f>IFERROR(IF(H103&gt;0,0.6*(VLOOKUP(Table1[[#This Row],[Função]],'Cargos Comissionados'!A:B,2,0)),VLOOKUP(Table1[[#This Row],[Função]],'Cargos Comissionados'!A:B,2,0)),0)</f>
        <v>0</v>
      </c>
    </row>
    <row r="104" spans="1:9" x14ac:dyDescent="0.25">
      <c r="A104" s="1" t="s">
        <v>162</v>
      </c>
      <c r="B104" s="1" t="s">
        <v>67</v>
      </c>
      <c r="C104" s="1" t="s">
        <v>20</v>
      </c>
      <c r="D104" s="1" t="s">
        <v>20</v>
      </c>
      <c r="E104" s="1" t="s">
        <v>33</v>
      </c>
      <c r="F104" s="1" t="s">
        <v>68</v>
      </c>
      <c r="G104" s="1" t="s">
        <v>28</v>
      </c>
      <c r="H104" s="7">
        <f>IFERROR(VLOOKUP(Table1[[#This Row],[Classe / Padrão]],'Cargos Efetivos'!B:C,2,0),0)</f>
        <v>0</v>
      </c>
      <c r="I104" s="7">
        <f>IFERROR(IF(H104&gt;0,0.6*(VLOOKUP(Table1[[#This Row],[Função]],'Cargos Comissionados'!A:B,2,0)),VLOOKUP(Table1[[#This Row],[Função]],'Cargos Comissionados'!A:B,2,0)),0)</f>
        <v>14250.77</v>
      </c>
    </row>
    <row r="105" spans="1:9" x14ac:dyDescent="0.25">
      <c r="A105" s="1" t="s">
        <v>163</v>
      </c>
      <c r="B105" s="1" t="s">
        <v>10</v>
      </c>
      <c r="C105" s="1" t="s">
        <v>11</v>
      </c>
      <c r="D105" s="1" t="s">
        <v>79</v>
      </c>
      <c r="E105" s="1" t="s">
        <v>23</v>
      </c>
      <c r="F105" s="1" t="s">
        <v>20</v>
      </c>
      <c r="G105" s="1" t="s">
        <v>49</v>
      </c>
      <c r="H105" s="7">
        <f>IFERROR(VLOOKUP(Table1[[#This Row],[Classe / Padrão]],'Cargos Efetivos'!B:C,2,0),0)</f>
        <v>21300.65</v>
      </c>
      <c r="I105" s="7">
        <f>IFERROR(IF(H105&gt;0,0.6*(VLOOKUP(Table1[[#This Row],[Função]],'Cargos Comissionados'!A:B,2,0)),VLOOKUP(Table1[[#This Row],[Função]],'Cargos Comissionados'!A:B,2,0)),0)</f>
        <v>0</v>
      </c>
    </row>
    <row r="106" spans="1:9" x14ac:dyDescent="0.25">
      <c r="A106" s="1" t="s">
        <v>164</v>
      </c>
      <c r="B106" s="1" t="s">
        <v>32</v>
      </c>
      <c r="C106" s="1" t="s">
        <v>20</v>
      </c>
      <c r="D106" s="1" t="s">
        <v>20</v>
      </c>
      <c r="E106" s="1" t="s">
        <v>33</v>
      </c>
      <c r="F106" s="1" t="s">
        <v>14</v>
      </c>
      <c r="G106" s="1" t="s">
        <v>159</v>
      </c>
      <c r="H106" s="7">
        <f>IFERROR(VLOOKUP(Table1[[#This Row],[Classe / Padrão]],'Cargos Efetivos'!B:C,2,0),0)</f>
        <v>0</v>
      </c>
      <c r="I106" s="7">
        <f>IFERROR(IF(H106&gt;0,0.6*(VLOOKUP(Table1[[#This Row],[Função]],'Cargos Comissionados'!A:B,2,0)),VLOOKUP(Table1[[#This Row],[Função]],'Cargos Comissionados'!A:B,2,0)),0)</f>
        <v>2639.94</v>
      </c>
    </row>
    <row r="107" spans="1:9" x14ac:dyDescent="0.25">
      <c r="A107" s="1" t="s">
        <v>165</v>
      </c>
      <c r="B107" s="1" t="s">
        <v>10</v>
      </c>
      <c r="C107" s="1" t="s">
        <v>11</v>
      </c>
      <c r="D107" s="1" t="s">
        <v>18</v>
      </c>
      <c r="E107" s="1" t="s">
        <v>23</v>
      </c>
      <c r="F107" s="1" t="s">
        <v>20</v>
      </c>
      <c r="G107" s="1" t="s">
        <v>166</v>
      </c>
      <c r="H107" s="7">
        <f>IFERROR(VLOOKUP(Table1[[#This Row],[Classe / Padrão]],'Cargos Efetivos'!B:C,2,0),0)</f>
        <v>21300.65</v>
      </c>
      <c r="I107" s="7">
        <f>IFERROR(IF(H107&gt;0,0.6*(VLOOKUP(Table1[[#This Row],[Função]],'Cargos Comissionados'!A:B,2,0)),VLOOKUP(Table1[[#This Row],[Função]],'Cargos Comissionados'!A:B,2,0)),0)</f>
        <v>0</v>
      </c>
    </row>
    <row r="108" spans="1:9" x14ac:dyDescent="0.25">
      <c r="A108" s="1" t="s">
        <v>167</v>
      </c>
      <c r="B108" s="1" t="s">
        <v>10</v>
      </c>
      <c r="C108" s="1" t="s">
        <v>11</v>
      </c>
      <c r="D108" s="1" t="s">
        <v>18</v>
      </c>
      <c r="E108" s="1" t="s">
        <v>19</v>
      </c>
      <c r="F108" s="1" t="s">
        <v>72</v>
      </c>
      <c r="G108" s="1" t="s">
        <v>168</v>
      </c>
      <c r="H108" s="7">
        <f>IFERROR(VLOOKUP(Table1[[#This Row],[Classe / Padrão]],'Cargos Efetivos'!B:C,2,0),0)</f>
        <v>22386.7</v>
      </c>
      <c r="I108" s="7">
        <f>IFERROR(IF(H108&gt;0,0.6*(VLOOKUP(Table1[[#This Row],[Função]],'Cargos Comissionados'!A:B,2,0)),VLOOKUP(Table1[[#This Row],[Função]],'Cargos Comissionados'!A:B,2,0)),0)</f>
        <v>5700.3059999999996</v>
      </c>
    </row>
    <row r="109" spans="1:9" x14ac:dyDescent="0.25">
      <c r="A109" s="1" t="s">
        <v>169</v>
      </c>
      <c r="B109" s="1" t="s">
        <v>10</v>
      </c>
      <c r="C109" s="1" t="s">
        <v>11</v>
      </c>
      <c r="D109" s="1" t="s">
        <v>18</v>
      </c>
      <c r="E109" s="1" t="s">
        <v>36</v>
      </c>
      <c r="F109" s="1" t="s">
        <v>170</v>
      </c>
      <c r="G109" s="1" t="s">
        <v>82</v>
      </c>
      <c r="H109" s="7">
        <f>IFERROR(VLOOKUP(Table1[[#This Row],[Classe / Padrão]],'Cargos Efetivos'!B:C,2,0),0)</f>
        <v>21843.68</v>
      </c>
      <c r="I109" s="7">
        <f>IFERROR(IF(H109&gt;0,0.6*(VLOOKUP(Table1[[#This Row],[Função]],'Cargos Comissionados'!A:B,2,0)),VLOOKUP(Table1[[#This Row],[Função]],'Cargos Comissionados'!A:B,2,0)),0)</f>
        <v>8550.4619999999995</v>
      </c>
    </row>
    <row r="110" spans="1:9" x14ac:dyDescent="0.25">
      <c r="A110" s="1" t="s">
        <v>171</v>
      </c>
      <c r="B110" s="1" t="s">
        <v>10</v>
      </c>
      <c r="C110" s="1" t="s">
        <v>11</v>
      </c>
      <c r="D110" s="1" t="s">
        <v>18</v>
      </c>
      <c r="E110" s="1" t="s">
        <v>13</v>
      </c>
      <c r="F110" s="1" t="s">
        <v>20</v>
      </c>
      <c r="G110" s="1" t="s">
        <v>28</v>
      </c>
      <c r="H110" s="7">
        <f>IFERROR(VLOOKUP(Table1[[#This Row],[Classe / Padrão]],'Cargos Efetivos'!B:C,2,0),0)</f>
        <v>22929.74</v>
      </c>
      <c r="I110" s="7">
        <f>IFERROR(IF(H110&gt;0,0.6*(VLOOKUP(Table1[[#This Row],[Função]],'Cargos Comissionados'!A:B,2,0)),VLOOKUP(Table1[[#This Row],[Função]],'Cargos Comissionados'!A:B,2,0)),0)</f>
        <v>0</v>
      </c>
    </row>
    <row r="111" spans="1:9" x14ac:dyDescent="0.25">
      <c r="A111" s="1" t="s">
        <v>172</v>
      </c>
      <c r="B111" s="1" t="s">
        <v>10</v>
      </c>
      <c r="C111" s="1" t="s">
        <v>11</v>
      </c>
      <c r="D111" s="1" t="s">
        <v>18</v>
      </c>
      <c r="E111" s="1" t="s">
        <v>23</v>
      </c>
      <c r="F111" s="1" t="s">
        <v>20</v>
      </c>
      <c r="G111" s="1" t="s">
        <v>49</v>
      </c>
      <c r="H111" s="7">
        <f>IFERROR(VLOOKUP(Table1[[#This Row],[Classe / Padrão]],'Cargos Efetivos'!B:C,2,0),0)</f>
        <v>21300.65</v>
      </c>
      <c r="I111" s="7">
        <f>IFERROR(IF(H111&gt;0,0.6*(VLOOKUP(Table1[[#This Row],[Função]],'Cargos Comissionados'!A:B,2,0)),VLOOKUP(Table1[[#This Row],[Função]],'Cargos Comissionados'!A:B,2,0)),0)</f>
        <v>0</v>
      </c>
    </row>
    <row r="112" spans="1:9" x14ac:dyDescent="0.25">
      <c r="A112" s="1" t="s">
        <v>173</v>
      </c>
      <c r="B112" s="1" t="s">
        <v>10</v>
      </c>
      <c r="C112" s="1" t="s">
        <v>11</v>
      </c>
      <c r="D112" s="1" t="s">
        <v>18</v>
      </c>
      <c r="E112" s="1" t="s">
        <v>13</v>
      </c>
      <c r="F112" s="1" t="s">
        <v>72</v>
      </c>
      <c r="G112" s="1" t="s">
        <v>174</v>
      </c>
      <c r="H112" s="7">
        <f>IFERROR(VLOOKUP(Table1[[#This Row],[Classe / Padrão]],'Cargos Efetivos'!B:C,2,0),0)</f>
        <v>22929.74</v>
      </c>
      <c r="I112" s="7">
        <f>IFERROR(IF(H112&gt;0,0.6*(VLOOKUP(Table1[[#This Row],[Função]],'Cargos Comissionados'!A:B,2,0)),VLOOKUP(Table1[[#This Row],[Função]],'Cargos Comissionados'!A:B,2,0)),0)</f>
        <v>5700.3059999999996</v>
      </c>
    </row>
    <row r="113" spans="1:9" x14ac:dyDescent="0.25">
      <c r="A113" s="1" t="s">
        <v>175</v>
      </c>
      <c r="B113" s="1" t="s">
        <v>10</v>
      </c>
      <c r="C113" s="1" t="s">
        <v>11</v>
      </c>
      <c r="D113" s="1" t="s">
        <v>18</v>
      </c>
      <c r="E113" s="1" t="s">
        <v>13</v>
      </c>
      <c r="F113" s="1" t="s">
        <v>20</v>
      </c>
      <c r="G113" s="1" t="s">
        <v>34</v>
      </c>
      <c r="H113" s="7">
        <f>IFERROR(VLOOKUP(Table1[[#This Row],[Classe / Padrão]],'Cargos Efetivos'!B:C,2,0),0)</f>
        <v>22929.74</v>
      </c>
      <c r="I113" s="7">
        <f>IFERROR(IF(H113&gt;0,0.6*(VLOOKUP(Table1[[#This Row],[Função]],'Cargos Comissionados'!A:B,2,0)),VLOOKUP(Table1[[#This Row],[Função]],'Cargos Comissionados'!A:B,2,0)),0)</f>
        <v>0</v>
      </c>
    </row>
    <row r="114" spans="1:9" x14ac:dyDescent="0.25">
      <c r="A114" s="1" t="s">
        <v>176</v>
      </c>
      <c r="B114" s="1" t="s">
        <v>10</v>
      </c>
      <c r="C114" s="1" t="s">
        <v>52</v>
      </c>
      <c r="D114" s="1" t="s">
        <v>53</v>
      </c>
      <c r="E114" s="1" t="s">
        <v>54</v>
      </c>
      <c r="F114" s="1" t="s">
        <v>20</v>
      </c>
      <c r="G114" s="1" t="s">
        <v>46</v>
      </c>
      <c r="H114" s="7">
        <f>IFERROR(VLOOKUP(Table1[[#This Row],[Classe / Padrão]],'Cargos Efetivos'!B:C,2,0),0)</f>
        <v>9307.9699999999993</v>
      </c>
      <c r="I114" s="7">
        <f>IFERROR(IF(H114&gt;0,0.6*(VLOOKUP(Table1[[#This Row],[Função]],'Cargos Comissionados'!A:B,2,0)),VLOOKUP(Table1[[#This Row],[Função]],'Cargos Comissionados'!A:B,2,0)),0)</f>
        <v>0</v>
      </c>
    </row>
    <row r="115" spans="1:9" x14ac:dyDescent="0.25">
      <c r="A115" s="1" t="s">
        <v>177</v>
      </c>
      <c r="B115" s="1" t="s">
        <v>10</v>
      </c>
      <c r="C115" s="1" t="s">
        <v>11</v>
      </c>
      <c r="D115" s="1" t="s">
        <v>18</v>
      </c>
      <c r="E115" s="1" t="s">
        <v>13</v>
      </c>
      <c r="F115" s="1" t="s">
        <v>20</v>
      </c>
      <c r="G115" s="1" t="s">
        <v>28</v>
      </c>
      <c r="H115" s="7">
        <f>IFERROR(VLOOKUP(Table1[[#This Row],[Classe / Padrão]],'Cargos Efetivos'!B:C,2,0),0)</f>
        <v>22929.74</v>
      </c>
      <c r="I115" s="7">
        <f>IFERROR(IF(H115&gt;0,0.6*(VLOOKUP(Table1[[#This Row],[Função]],'Cargos Comissionados'!A:B,2,0)),VLOOKUP(Table1[[#This Row],[Função]],'Cargos Comissionados'!A:B,2,0)),0)</f>
        <v>0</v>
      </c>
    </row>
    <row r="116" spans="1:9" x14ac:dyDescent="0.25">
      <c r="A116" s="1" t="s">
        <v>178</v>
      </c>
      <c r="B116" s="1" t="s">
        <v>10</v>
      </c>
      <c r="C116" s="1" t="s">
        <v>11</v>
      </c>
      <c r="D116" s="1" t="s">
        <v>79</v>
      </c>
      <c r="E116" s="1" t="s">
        <v>23</v>
      </c>
      <c r="F116" s="1" t="s">
        <v>20</v>
      </c>
      <c r="G116" s="1" t="s">
        <v>44</v>
      </c>
      <c r="H116" s="7">
        <f>IFERROR(VLOOKUP(Table1[[#This Row],[Classe / Padrão]],'Cargos Efetivos'!B:C,2,0),0)</f>
        <v>21300.65</v>
      </c>
      <c r="I116" s="7">
        <f>IFERROR(IF(H116&gt;0,0.6*(VLOOKUP(Table1[[#This Row],[Função]],'Cargos Comissionados'!A:B,2,0)),VLOOKUP(Table1[[#This Row],[Função]],'Cargos Comissionados'!A:B,2,0)),0)</f>
        <v>0</v>
      </c>
    </row>
    <row r="117" spans="1:9" x14ac:dyDescent="0.25">
      <c r="A117" s="1" t="s">
        <v>179</v>
      </c>
      <c r="B117" s="1" t="s">
        <v>10</v>
      </c>
      <c r="C117" s="1" t="s">
        <v>11</v>
      </c>
      <c r="D117" s="1" t="s">
        <v>18</v>
      </c>
      <c r="E117" s="1" t="s">
        <v>13</v>
      </c>
      <c r="F117" s="1" t="s">
        <v>20</v>
      </c>
      <c r="G117" s="1" t="s">
        <v>180</v>
      </c>
      <c r="H117" s="7">
        <f>IFERROR(VLOOKUP(Table1[[#This Row],[Classe / Padrão]],'Cargos Efetivos'!B:C,2,0),0)</f>
        <v>22929.74</v>
      </c>
      <c r="I117" s="7">
        <f>IFERROR(IF(H117&gt;0,0.6*(VLOOKUP(Table1[[#This Row],[Função]],'Cargos Comissionados'!A:B,2,0)),VLOOKUP(Table1[[#This Row],[Função]],'Cargos Comissionados'!A:B,2,0)),0)</f>
        <v>0</v>
      </c>
    </row>
    <row r="118" spans="1:9" x14ac:dyDescent="0.25">
      <c r="A118" s="1" t="s">
        <v>181</v>
      </c>
      <c r="B118" s="1" t="s">
        <v>10</v>
      </c>
      <c r="C118" s="1" t="s">
        <v>11</v>
      </c>
      <c r="D118" s="1" t="s">
        <v>18</v>
      </c>
      <c r="E118" s="1" t="s">
        <v>23</v>
      </c>
      <c r="F118" s="1" t="s">
        <v>20</v>
      </c>
      <c r="G118" s="1" t="s">
        <v>76</v>
      </c>
      <c r="H118" s="7">
        <f>IFERROR(VLOOKUP(Table1[[#This Row],[Classe / Padrão]],'Cargos Efetivos'!B:C,2,0),0)</f>
        <v>21300.65</v>
      </c>
      <c r="I118" s="7">
        <f>IFERROR(IF(H118&gt;0,0.6*(VLOOKUP(Table1[[#This Row],[Função]],'Cargos Comissionados'!A:B,2,0)),VLOOKUP(Table1[[#This Row],[Função]],'Cargos Comissionados'!A:B,2,0)),0)</f>
        <v>0</v>
      </c>
    </row>
    <row r="119" spans="1:9" x14ac:dyDescent="0.25">
      <c r="A119" s="1" t="s">
        <v>182</v>
      </c>
      <c r="B119" s="1" t="s">
        <v>10</v>
      </c>
      <c r="C119" s="1" t="s">
        <v>11</v>
      </c>
      <c r="D119" s="1" t="s">
        <v>18</v>
      </c>
      <c r="E119" s="1" t="s">
        <v>19</v>
      </c>
      <c r="F119" s="1" t="s">
        <v>72</v>
      </c>
      <c r="G119" s="1" t="s">
        <v>166</v>
      </c>
      <c r="H119" s="7">
        <f>IFERROR(VLOOKUP(Table1[[#This Row],[Classe / Padrão]],'Cargos Efetivos'!B:C,2,0),0)</f>
        <v>22386.7</v>
      </c>
      <c r="I119" s="7">
        <f>IFERROR(IF(H119&gt;0,0.6*(VLOOKUP(Table1[[#This Row],[Função]],'Cargos Comissionados'!A:B,2,0)),VLOOKUP(Table1[[#This Row],[Função]],'Cargos Comissionados'!A:B,2,0)),0)</f>
        <v>5700.3059999999996</v>
      </c>
    </row>
    <row r="120" spans="1:9" x14ac:dyDescent="0.25">
      <c r="A120" s="1" t="s">
        <v>183</v>
      </c>
      <c r="B120" s="1" t="s">
        <v>10</v>
      </c>
      <c r="C120" s="1" t="s">
        <v>11</v>
      </c>
      <c r="D120" s="1" t="s">
        <v>18</v>
      </c>
      <c r="E120" s="1" t="s">
        <v>23</v>
      </c>
      <c r="F120" s="1" t="s">
        <v>20</v>
      </c>
      <c r="G120" s="1" t="s">
        <v>26</v>
      </c>
      <c r="H120" s="7">
        <f>IFERROR(VLOOKUP(Table1[[#This Row],[Classe / Padrão]],'Cargos Efetivos'!B:C,2,0),0)</f>
        <v>21300.65</v>
      </c>
      <c r="I120" s="7">
        <f>IFERROR(IF(H120&gt;0,0.6*(VLOOKUP(Table1[[#This Row],[Função]],'Cargos Comissionados'!A:B,2,0)),VLOOKUP(Table1[[#This Row],[Função]],'Cargos Comissionados'!A:B,2,0)),0)</f>
        <v>0</v>
      </c>
    </row>
    <row r="121" spans="1:9" x14ac:dyDescent="0.25">
      <c r="A121" s="1" t="s">
        <v>184</v>
      </c>
      <c r="B121" s="1" t="s">
        <v>10</v>
      </c>
      <c r="C121" s="1" t="s">
        <v>11</v>
      </c>
      <c r="D121" s="1" t="s">
        <v>12</v>
      </c>
      <c r="E121" s="1" t="s">
        <v>13</v>
      </c>
      <c r="F121" s="1" t="s">
        <v>20</v>
      </c>
      <c r="G121" s="1" t="s">
        <v>16</v>
      </c>
      <c r="H121" s="7">
        <f>IFERROR(VLOOKUP(Table1[[#This Row],[Classe / Padrão]],'Cargos Efetivos'!B:C,2,0),0)</f>
        <v>22929.74</v>
      </c>
      <c r="I121" s="7">
        <f>IFERROR(IF(H121&gt;0,0.6*(VLOOKUP(Table1[[#This Row],[Função]],'Cargos Comissionados'!A:B,2,0)),VLOOKUP(Table1[[#This Row],[Função]],'Cargos Comissionados'!A:B,2,0)),0)</f>
        <v>0</v>
      </c>
    </row>
    <row r="122" spans="1:9" x14ac:dyDescent="0.25">
      <c r="A122" s="1" t="s">
        <v>185</v>
      </c>
      <c r="B122" s="1" t="s">
        <v>10</v>
      </c>
      <c r="C122" s="1" t="s">
        <v>11</v>
      </c>
      <c r="D122" s="1" t="s">
        <v>12</v>
      </c>
      <c r="E122" s="1" t="s">
        <v>186</v>
      </c>
      <c r="F122" s="1" t="s">
        <v>20</v>
      </c>
      <c r="G122" s="1" t="s">
        <v>15</v>
      </c>
      <c r="H122" s="7">
        <f>IFERROR(VLOOKUP(Table1[[#This Row],[Classe / Padrão]],'Cargos Efetivos'!B:C,2,0),0)</f>
        <v>19128.509999999998</v>
      </c>
      <c r="I122" s="7">
        <f>IFERROR(IF(H122&gt;0,0.6*(VLOOKUP(Table1[[#This Row],[Função]],'Cargos Comissionados'!A:B,2,0)),VLOOKUP(Table1[[#This Row],[Função]],'Cargos Comissionados'!A:B,2,0)),0)</f>
        <v>0</v>
      </c>
    </row>
    <row r="123" spans="1:9" x14ac:dyDescent="0.25">
      <c r="A123" s="1" t="s">
        <v>187</v>
      </c>
      <c r="B123" s="1" t="s">
        <v>67</v>
      </c>
      <c r="C123" s="1" t="s">
        <v>20</v>
      </c>
      <c r="D123" s="1" t="s">
        <v>20</v>
      </c>
      <c r="E123" s="1" t="s">
        <v>33</v>
      </c>
      <c r="F123" s="1" t="s">
        <v>188</v>
      </c>
      <c r="G123" s="1" t="s">
        <v>44</v>
      </c>
      <c r="H123" s="7">
        <f>IFERROR(VLOOKUP(Table1[[#This Row],[Classe / Padrão]],'Cargos Efetivos'!B:C,2,0),0)</f>
        <v>0</v>
      </c>
      <c r="I123" s="7">
        <f>IFERROR(IF(H123&gt;0,0.6*(VLOOKUP(Table1[[#This Row],[Função]],'Cargos Comissionados'!A:B,2,0)),VLOOKUP(Table1[[#This Row],[Função]],'Cargos Comissionados'!A:B,2,0)),0)</f>
        <v>2601.06</v>
      </c>
    </row>
    <row r="124" spans="1:9" x14ac:dyDescent="0.25">
      <c r="A124" s="1" t="s">
        <v>189</v>
      </c>
      <c r="B124" s="1" t="s">
        <v>10</v>
      </c>
      <c r="C124" s="1" t="s">
        <v>11</v>
      </c>
      <c r="D124" s="1" t="s">
        <v>18</v>
      </c>
      <c r="E124" s="1" t="s">
        <v>13</v>
      </c>
      <c r="F124" s="1" t="s">
        <v>64</v>
      </c>
      <c r="G124" s="1" t="s">
        <v>76</v>
      </c>
      <c r="H124" s="7">
        <f>IFERROR(VLOOKUP(Table1[[#This Row],[Classe / Padrão]],'Cargos Efetivos'!B:C,2,0),0)</f>
        <v>22929.74</v>
      </c>
      <c r="I124" s="7">
        <f>IFERROR(IF(H124&gt;0,0.6*(VLOOKUP(Table1[[#This Row],[Função]],'Cargos Comissionados'!A:B,2,0)),VLOOKUP(Table1[[#This Row],[Função]],'Cargos Comissionados'!A:B,2,0)),0)</f>
        <v>803.72399999999993</v>
      </c>
    </row>
    <row r="125" spans="1:9" x14ac:dyDescent="0.25">
      <c r="A125" s="1" t="s">
        <v>190</v>
      </c>
      <c r="B125" s="1" t="s">
        <v>10</v>
      </c>
      <c r="C125" s="1" t="s">
        <v>11</v>
      </c>
      <c r="D125" s="1" t="s">
        <v>18</v>
      </c>
      <c r="E125" s="1" t="s">
        <v>23</v>
      </c>
      <c r="F125" s="1" t="s">
        <v>20</v>
      </c>
      <c r="G125" s="1" t="s">
        <v>34</v>
      </c>
      <c r="H125" s="7">
        <f>IFERROR(VLOOKUP(Table1[[#This Row],[Classe / Padrão]],'Cargos Efetivos'!B:C,2,0),0)</f>
        <v>21300.65</v>
      </c>
      <c r="I125" s="7">
        <f>IFERROR(IF(H125&gt;0,0.6*(VLOOKUP(Table1[[#This Row],[Função]],'Cargos Comissionados'!A:B,2,0)),VLOOKUP(Table1[[#This Row],[Função]],'Cargos Comissionados'!A:B,2,0)),0)</f>
        <v>0</v>
      </c>
    </row>
    <row r="126" spans="1:9" x14ac:dyDescent="0.25">
      <c r="A126" s="1" t="s">
        <v>191</v>
      </c>
      <c r="B126" s="1" t="s">
        <v>10</v>
      </c>
      <c r="C126" s="1" t="s">
        <v>11</v>
      </c>
      <c r="D126" s="1" t="s">
        <v>18</v>
      </c>
      <c r="E126" s="1" t="s">
        <v>19</v>
      </c>
      <c r="F126" s="1" t="s">
        <v>14</v>
      </c>
      <c r="G126" s="1" t="s">
        <v>140</v>
      </c>
      <c r="H126" s="7">
        <f>IFERROR(VLOOKUP(Table1[[#This Row],[Classe / Padrão]],'Cargos Efetivos'!B:C,2,0),0)</f>
        <v>22386.7</v>
      </c>
      <c r="I126" s="7">
        <f>IFERROR(IF(H126&gt;0,0.6*(VLOOKUP(Table1[[#This Row],[Função]],'Cargos Comissionados'!A:B,2,0)),VLOOKUP(Table1[[#This Row],[Função]],'Cargos Comissionados'!A:B,2,0)),0)</f>
        <v>1583.9639999999999</v>
      </c>
    </row>
    <row r="127" spans="1:9" x14ac:dyDescent="0.25">
      <c r="A127" s="1" t="s">
        <v>192</v>
      </c>
      <c r="B127" s="1" t="s">
        <v>10</v>
      </c>
      <c r="C127" s="1" t="s">
        <v>11</v>
      </c>
      <c r="D127" s="1" t="s">
        <v>18</v>
      </c>
      <c r="E127" s="1" t="s">
        <v>23</v>
      </c>
      <c r="F127" s="1" t="s">
        <v>20</v>
      </c>
      <c r="G127" s="1" t="s">
        <v>24</v>
      </c>
      <c r="H127" s="7">
        <f>IFERROR(VLOOKUP(Table1[[#This Row],[Classe / Padrão]],'Cargos Efetivos'!B:C,2,0),0)</f>
        <v>21300.65</v>
      </c>
      <c r="I127" s="7">
        <f>IFERROR(IF(H127&gt;0,0.6*(VLOOKUP(Table1[[#This Row],[Função]],'Cargos Comissionados'!A:B,2,0)),VLOOKUP(Table1[[#This Row],[Função]],'Cargos Comissionados'!A:B,2,0)),0)</f>
        <v>0</v>
      </c>
    </row>
    <row r="128" spans="1:9" x14ac:dyDescent="0.25">
      <c r="A128" s="1" t="s">
        <v>193</v>
      </c>
      <c r="B128" s="1" t="s">
        <v>10</v>
      </c>
      <c r="C128" s="1" t="s">
        <v>11</v>
      </c>
      <c r="D128" s="1" t="s">
        <v>43</v>
      </c>
      <c r="E128" s="1" t="s">
        <v>13</v>
      </c>
      <c r="F128" s="1" t="s">
        <v>20</v>
      </c>
      <c r="G128" s="1" t="s">
        <v>49</v>
      </c>
      <c r="H128" s="7">
        <f>IFERROR(VLOOKUP(Table1[[#This Row],[Classe / Padrão]],'Cargos Efetivos'!B:C,2,0),0)</f>
        <v>22929.74</v>
      </c>
      <c r="I128" s="7">
        <f>IFERROR(IF(H128&gt;0,0.6*(VLOOKUP(Table1[[#This Row],[Função]],'Cargos Comissionados'!A:B,2,0)),VLOOKUP(Table1[[#This Row],[Função]],'Cargos Comissionados'!A:B,2,0)),0)</f>
        <v>0</v>
      </c>
    </row>
    <row r="129" spans="1:9" x14ac:dyDescent="0.25">
      <c r="A129" s="1" t="s">
        <v>194</v>
      </c>
      <c r="B129" s="1" t="s">
        <v>10</v>
      </c>
      <c r="C129" s="1" t="s">
        <v>11</v>
      </c>
      <c r="D129" s="1" t="s">
        <v>18</v>
      </c>
      <c r="E129" s="1" t="s">
        <v>13</v>
      </c>
      <c r="F129" s="1" t="s">
        <v>20</v>
      </c>
      <c r="G129" s="1" t="s">
        <v>140</v>
      </c>
      <c r="H129" s="7">
        <f>IFERROR(VLOOKUP(Table1[[#This Row],[Classe / Padrão]],'Cargos Efetivos'!B:C,2,0),0)</f>
        <v>22929.74</v>
      </c>
      <c r="I129" s="7">
        <f>IFERROR(IF(H129&gt;0,0.6*(VLOOKUP(Table1[[#This Row],[Função]],'Cargos Comissionados'!A:B,2,0)),VLOOKUP(Table1[[#This Row],[Função]],'Cargos Comissionados'!A:B,2,0)),0)</f>
        <v>0</v>
      </c>
    </row>
    <row r="130" spans="1:9" x14ac:dyDescent="0.25">
      <c r="A130" s="1" t="s">
        <v>195</v>
      </c>
      <c r="B130" s="1" t="s">
        <v>10</v>
      </c>
      <c r="C130" s="1" t="s">
        <v>11</v>
      </c>
      <c r="D130" s="1" t="s">
        <v>18</v>
      </c>
      <c r="E130" s="1" t="s">
        <v>130</v>
      </c>
      <c r="F130" s="1" t="s">
        <v>20</v>
      </c>
      <c r="G130" s="1" t="s">
        <v>91</v>
      </c>
      <c r="H130" s="7">
        <f>IFERROR(VLOOKUP(Table1[[#This Row],[Classe / Padrão]],'Cargos Efetivos'!B:C,2,0),0)</f>
        <v>16413.349999999999</v>
      </c>
      <c r="I130" s="7">
        <f>IFERROR(IF(H130&gt;0,0.6*(VLOOKUP(Table1[[#This Row],[Função]],'Cargos Comissionados'!A:B,2,0)),VLOOKUP(Table1[[#This Row],[Função]],'Cargos Comissionados'!A:B,2,0)),0)</f>
        <v>0</v>
      </c>
    </row>
    <row r="131" spans="1:9" x14ac:dyDescent="0.25">
      <c r="A131" s="1" t="s">
        <v>196</v>
      </c>
      <c r="B131" s="1" t="s">
        <v>10</v>
      </c>
      <c r="C131" s="1" t="s">
        <v>52</v>
      </c>
      <c r="D131" s="1" t="s">
        <v>53</v>
      </c>
      <c r="E131" s="1" t="s">
        <v>54</v>
      </c>
      <c r="F131" s="1" t="s">
        <v>197</v>
      </c>
      <c r="G131" s="1" t="s">
        <v>16</v>
      </c>
      <c r="H131" s="7">
        <f>IFERROR(VLOOKUP(Table1[[#This Row],[Classe / Padrão]],'Cargos Efetivos'!B:C,2,0),0)</f>
        <v>9307.9699999999993</v>
      </c>
      <c r="I131" s="7">
        <f>IFERROR(IF(H131&gt;0,0.6*(VLOOKUP(Table1[[#This Row],[Função]],'Cargos Comissionados'!A:B,2,0)),VLOOKUP(Table1[[#This Row],[Função]],'Cargos Comissionados'!A:B,2,0)),0)</f>
        <v>708.52800000000002</v>
      </c>
    </row>
    <row r="132" spans="1:9" x14ac:dyDescent="0.25">
      <c r="A132" s="1" t="s">
        <v>198</v>
      </c>
      <c r="B132" s="1" t="s">
        <v>32</v>
      </c>
      <c r="C132" s="1" t="s">
        <v>20</v>
      </c>
      <c r="D132" s="1" t="s">
        <v>20</v>
      </c>
      <c r="E132" s="1" t="s">
        <v>33</v>
      </c>
      <c r="F132" s="1" t="s">
        <v>20</v>
      </c>
      <c r="G132" s="1" t="s">
        <v>16</v>
      </c>
      <c r="H132" s="7">
        <f>IFERROR(VLOOKUP(Table1[[#This Row],[Classe / Padrão]],'Cargos Efetivos'!B:C,2,0),0)</f>
        <v>0</v>
      </c>
      <c r="I132" s="7">
        <f>IFERROR(IF(H132&gt;0,0.6*(VLOOKUP(Table1[[#This Row],[Função]],'Cargos Comissionados'!A:B,2,0)),VLOOKUP(Table1[[#This Row],[Função]],'Cargos Comissionados'!A:B,2,0)),0)</f>
        <v>0</v>
      </c>
    </row>
    <row r="133" spans="1:9" x14ac:dyDescent="0.25">
      <c r="A133" s="1" t="s">
        <v>199</v>
      </c>
      <c r="B133" s="1" t="s">
        <v>10</v>
      </c>
      <c r="C133" s="1" t="s">
        <v>11</v>
      </c>
      <c r="D133" s="1" t="s">
        <v>18</v>
      </c>
      <c r="E133" s="1" t="s">
        <v>36</v>
      </c>
      <c r="F133" s="1" t="s">
        <v>20</v>
      </c>
      <c r="G133" s="1" t="s">
        <v>180</v>
      </c>
      <c r="H133" s="7">
        <f>IFERROR(VLOOKUP(Table1[[#This Row],[Classe / Padrão]],'Cargos Efetivos'!B:C,2,0),0)</f>
        <v>21843.68</v>
      </c>
      <c r="I133" s="7">
        <f>IFERROR(IF(H133&gt;0,0.6*(VLOOKUP(Table1[[#This Row],[Função]],'Cargos Comissionados'!A:B,2,0)),VLOOKUP(Table1[[#This Row],[Função]],'Cargos Comissionados'!A:B,2,0)),0)</f>
        <v>0</v>
      </c>
    </row>
    <row r="134" spans="1:9" x14ac:dyDescent="0.25">
      <c r="A134" s="1" t="s">
        <v>200</v>
      </c>
      <c r="B134" s="1" t="s">
        <v>10</v>
      </c>
      <c r="C134" s="1" t="s">
        <v>11</v>
      </c>
      <c r="D134" s="1" t="s">
        <v>12</v>
      </c>
      <c r="E134" s="1" t="s">
        <v>13</v>
      </c>
      <c r="F134" s="1" t="s">
        <v>20</v>
      </c>
      <c r="G134" s="1" t="s">
        <v>16</v>
      </c>
      <c r="H134" s="7">
        <f>IFERROR(VLOOKUP(Table1[[#This Row],[Classe / Padrão]],'Cargos Efetivos'!B:C,2,0),0)</f>
        <v>22929.74</v>
      </c>
      <c r="I134" s="7">
        <f>IFERROR(IF(H134&gt;0,0.6*(VLOOKUP(Table1[[#This Row],[Função]],'Cargos Comissionados'!A:B,2,0)),VLOOKUP(Table1[[#This Row],[Função]],'Cargos Comissionados'!A:B,2,0)),0)</f>
        <v>0</v>
      </c>
    </row>
    <row r="135" spans="1:9" x14ac:dyDescent="0.25">
      <c r="A135" s="1" t="s">
        <v>201</v>
      </c>
      <c r="B135" s="1" t="s">
        <v>10</v>
      </c>
      <c r="C135" s="1" t="s">
        <v>11</v>
      </c>
      <c r="D135" s="1" t="s">
        <v>18</v>
      </c>
      <c r="E135" s="1" t="s">
        <v>186</v>
      </c>
      <c r="F135" s="1" t="s">
        <v>20</v>
      </c>
      <c r="G135" s="1" t="s">
        <v>49</v>
      </c>
      <c r="H135" s="7">
        <f>IFERROR(VLOOKUP(Table1[[#This Row],[Classe / Padrão]],'Cargos Efetivos'!B:C,2,0),0)</f>
        <v>19128.509999999998</v>
      </c>
      <c r="I135" s="7">
        <f>IFERROR(IF(H135&gt;0,0.6*(VLOOKUP(Table1[[#This Row],[Função]],'Cargos Comissionados'!A:B,2,0)),VLOOKUP(Table1[[#This Row],[Função]],'Cargos Comissionados'!A:B,2,0)),0)</f>
        <v>0</v>
      </c>
    </row>
    <row r="136" spans="1:9" x14ac:dyDescent="0.25">
      <c r="A136" s="1" t="s">
        <v>202</v>
      </c>
      <c r="B136" s="1" t="s">
        <v>10</v>
      </c>
      <c r="C136" s="1" t="s">
        <v>11</v>
      </c>
      <c r="D136" s="1" t="s">
        <v>18</v>
      </c>
      <c r="E136" s="1" t="s">
        <v>23</v>
      </c>
      <c r="F136" s="1" t="s">
        <v>20</v>
      </c>
      <c r="G136" s="1" t="s">
        <v>60</v>
      </c>
      <c r="H136" s="7">
        <f>IFERROR(VLOOKUP(Table1[[#This Row],[Classe / Padrão]],'Cargos Efetivos'!B:C,2,0),0)</f>
        <v>21300.65</v>
      </c>
      <c r="I136" s="7">
        <f>IFERROR(IF(H136&gt;0,0.6*(VLOOKUP(Table1[[#This Row],[Função]],'Cargos Comissionados'!A:B,2,0)),VLOOKUP(Table1[[#This Row],[Função]],'Cargos Comissionados'!A:B,2,0)),0)</f>
        <v>0</v>
      </c>
    </row>
    <row r="137" spans="1:9" x14ac:dyDescent="0.25">
      <c r="A137" s="1" t="s">
        <v>203</v>
      </c>
      <c r="B137" s="1" t="s">
        <v>10</v>
      </c>
      <c r="C137" s="1" t="s">
        <v>11</v>
      </c>
      <c r="D137" s="1" t="s">
        <v>18</v>
      </c>
      <c r="E137" s="1" t="s">
        <v>13</v>
      </c>
      <c r="F137" s="1" t="s">
        <v>204</v>
      </c>
      <c r="G137" s="1" t="s">
        <v>15</v>
      </c>
      <c r="H137" s="7">
        <f>IFERROR(VLOOKUP(Table1[[#This Row],[Classe / Padrão]],'Cargos Efetivos'!B:C,2,0),0)</f>
        <v>22929.74</v>
      </c>
      <c r="I137" s="7">
        <f>IFERROR(IF(H137&gt;0,0.6*(VLOOKUP(Table1[[#This Row],[Função]],'Cargos Comissionados'!A:B,2,0)),VLOOKUP(Table1[[#This Row],[Função]],'Cargos Comissionados'!A:B,2,0)),0)</f>
        <v>10260.551999999998</v>
      </c>
    </row>
    <row r="138" spans="1:9" x14ac:dyDescent="0.25">
      <c r="A138" s="1" t="s">
        <v>205</v>
      </c>
      <c r="B138" s="1" t="s">
        <v>10</v>
      </c>
      <c r="C138" s="1" t="s">
        <v>11</v>
      </c>
      <c r="D138" s="1" t="s">
        <v>18</v>
      </c>
      <c r="E138" s="1" t="s">
        <v>19</v>
      </c>
      <c r="F138" s="1" t="s">
        <v>20</v>
      </c>
      <c r="G138" s="1" t="s">
        <v>46</v>
      </c>
      <c r="H138" s="7">
        <f>IFERROR(VLOOKUP(Table1[[#This Row],[Classe / Padrão]],'Cargos Efetivos'!B:C,2,0),0)</f>
        <v>22386.7</v>
      </c>
      <c r="I138" s="7">
        <f>IFERROR(IF(H138&gt;0,0.6*(VLOOKUP(Table1[[#This Row],[Função]],'Cargos Comissionados'!A:B,2,0)),VLOOKUP(Table1[[#This Row],[Função]],'Cargos Comissionados'!A:B,2,0)),0)</f>
        <v>0</v>
      </c>
    </row>
    <row r="139" spans="1:9" x14ac:dyDescent="0.25">
      <c r="A139" s="1" t="s">
        <v>206</v>
      </c>
      <c r="B139" s="1" t="s">
        <v>10</v>
      </c>
      <c r="C139" s="1" t="s">
        <v>11</v>
      </c>
      <c r="D139" s="1" t="s">
        <v>18</v>
      </c>
      <c r="E139" s="1" t="s">
        <v>13</v>
      </c>
      <c r="F139" s="1" t="s">
        <v>64</v>
      </c>
      <c r="G139" s="1" t="s">
        <v>73</v>
      </c>
      <c r="H139" s="7">
        <f>IFERROR(VLOOKUP(Table1[[#This Row],[Classe / Padrão]],'Cargos Efetivos'!B:C,2,0),0)</f>
        <v>22929.74</v>
      </c>
      <c r="I139" s="7">
        <f>IFERROR(IF(H139&gt;0,0.6*(VLOOKUP(Table1[[#This Row],[Função]],'Cargos Comissionados'!A:B,2,0)),VLOOKUP(Table1[[#This Row],[Função]],'Cargos Comissionados'!A:B,2,0)),0)</f>
        <v>803.72399999999993</v>
      </c>
    </row>
    <row r="140" spans="1:9" x14ac:dyDescent="0.25">
      <c r="A140" s="1" t="s">
        <v>207</v>
      </c>
      <c r="B140" s="1" t="s">
        <v>10</v>
      </c>
      <c r="C140" s="1" t="s">
        <v>11</v>
      </c>
      <c r="D140" s="1" t="s">
        <v>18</v>
      </c>
      <c r="E140" s="1" t="s">
        <v>13</v>
      </c>
      <c r="F140" s="1" t="s">
        <v>72</v>
      </c>
      <c r="G140" s="1" t="s">
        <v>208</v>
      </c>
      <c r="H140" s="7">
        <f>IFERROR(VLOOKUP(Table1[[#This Row],[Classe / Padrão]],'Cargos Efetivos'!B:C,2,0),0)</f>
        <v>22929.74</v>
      </c>
      <c r="I140" s="7">
        <f>IFERROR(IF(H140&gt;0,0.6*(VLOOKUP(Table1[[#This Row],[Função]],'Cargos Comissionados'!A:B,2,0)),VLOOKUP(Table1[[#This Row],[Função]],'Cargos Comissionados'!A:B,2,0)),0)</f>
        <v>5700.3059999999996</v>
      </c>
    </row>
    <row r="141" spans="1:9" x14ac:dyDescent="0.25">
      <c r="A141" s="1" t="s">
        <v>209</v>
      </c>
      <c r="B141" s="1" t="s">
        <v>10</v>
      </c>
      <c r="C141" s="1" t="s">
        <v>11</v>
      </c>
      <c r="D141" s="1" t="s">
        <v>18</v>
      </c>
      <c r="E141" s="1" t="s">
        <v>23</v>
      </c>
      <c r="F141" s="1" t="s">
        <v>20</v>
      </c>
      <c r="G141" s="1" t="s">
        <v>26</v>
      </c>
      <c r="H141" s="7">
        <f>IFERROR(VLOOKUP(Table1[[#This Row],[Classe / Padrão]],'Cargos Efetivos'!B:C,2,0),0)</f>
        <v>21300.65</v>
      </c>
      <c r="I141" s="7">
        <f>IFERROR(IF(H141&gt;0,0.6*(VLOOKUP(Table1[[#This Row],[Função]],'Cargos Comissionados'!A:B,2,0)),VLOOKUP(Table1[[#This Row],[Função]],'Cargos Comissionados'!A:B,2,0)),0)</f>
        <v>0</v>
      </c>
    </row>
    <row r="142" spans="1:9" x14ac:dyDescent="0.25">
      <c r="A142" s="1" t="s">
        <v>210</v>
      </c>
      <c r="B142" s="1" t="s">
        <v>10</v>
      </c>
      <c r="C142" s="1" t="s">
        <v>11</v>
      </c>
      <c r="D142" s="1" t="s">
        <v>18</v>
      </c>
      <c r="E142" s="1" t="s">
        <v>13</v>
      </c>
      <c r="F142" s="1" t="s">
        <v>20</v>
      </c>
      <c r="G142" s="1" t="s">
        <v>37</v>
      </c>
      <c r="H142" s="7">
        <f>IFERROR(VLOOKUP(Table1[[#This Row],[Classe / Padrão]],'Cargos Efetivos'!B:C,2,0),0)</f>
        <v>22929.74</v>
      </c>
      <c r="I142" s="7">
        <f>IFERROR(IF(H142&gt;0,0.6*(VLOOKUP(Table1[[#This Row],[Função]],'Cargos Comissionados'!A:B,2,0)),VLOOKUP(Table1[[#This Row],[Função]],'Cargos Comissionados'!A:B,2,0)),0)</f>
        <v>0</v>
      </c>
    </row>
    <row r="143" spans="1:9" x14ac:dyDescent="0.25">
      <c r="A143" s="1" t="s">
        <v>211</v>
      </c>
      <c r="B143" s="1" t="s">
        <v>10</v>
      </c>
      <c r="C143" s="1" t="s">
        <v>11</v>
      </c>
      <c r="D143" s="1" t="s">
        <v>18</v>
      </c>
      <c r="E143" s="1" t="s">
        <v>23</v>
      </c>
      <c r="F143" s="1" t="s">
        <v>64</v>
      </c>
      <c r="G143" s="1" t="s">
        <v>91</v>
      </c>
      <c r="H143" s="7">
        <f>IFERROR(VLOOKUP(Table1[[#This Row],[Classe / Padrão]],'Cargos Efetivos'!B:C,2,0),0)</f>
        <v>21300.65</v>
      </c>
      <c r="I143" s="7">
        <f>IFERROR(IF(H143&gt;0,0.6*(VLOOKUP(Table1[[#This Row],[Função]],'Cargos Comissionados'!A:B,2,0)),VLOOKUP(Table1[[#This Row],[Função]],'Cargos Comissionados'!A:B,2,0)),0)</f>
        <v>803.72399999999993</v>
      </c>
    </row>
    <row r="144" spans="1:9" x14ac:dyDescent="0.25">
      <c r="A144" s="1" t="s">
        <v>212</v>
      </c>
      <c r="B144" s="1" t="s">
        <v>10</v>
      </c>
      <c r="C144" s="1" t="s">
        <v>11</v>
      </c>
      <c r="D144" s="1" t="s">
        <v>18</v>
      </c>
      <c r="E144" s="1" t="s">
        <v>23</v>
      </c>
      <c r="F144" s="1" t="s">
        <v>64</v>
      </c>
      <c r="G144" s="1" t="s">
        <v>112</v>
      </c>
      <c r="H144" s="7">
        <f>IFERROR(VLOOKUP(Table1[[#This Row],[Classe / Padrão]],'Cargos Efetivos'!B:C,2,0),0)</f>
        <v>21300.65</v>
      </c>
      <c r="I144" s="7">
        <f>IFERROR(IF(H144&gt;0,0.6*(VLOOKUP(Table1[[#This Row],[Função]],'Cargos Comissionados'!A:B,2,0)),VLOOKUP(Table1[[#This Row],[Função]],'Cargos Comissionados'!A:B,2,0)),0)</f>
        <v>803.72399999999993</v>
      </c>
    </row>
    <row r="145" spans="1:9" x14ac:dyDescent="0.25">
      <c r="A145" s="1" t="s">
        <v>213</v>
      </c>
      <c r="B145" s="1" t="s">
        <v>10</v>
      </c>
      <c r="C145" s="1" t="s">
        <v>11</v>
      </c>
      <c r="D145" s="1" t="s">
        <v>18</v>
      </c>
      <c r="E145" s="1" t="s">
        <v>36</v>
      </c>
      <c r="F145" s="1" t="s">
        <v>20</v>
      </c>
      <c r="G145" s="1" t="s">
        <v>180</v>
      </c>
      <c r="H145" s="7">
        <f>IFERROR(VLOOKUP(Table1[[#This Row],[Classe / Padrão]],'Cargos Efetivos'!B:C,2,0),0)</f>
        <v>21843.68</v>
      </c>
      <c r="I145" s="7">
        <f>IFERROR(IF(H145&gt;0,0.6*(VLOOKUP(Table1[[#This Row],[Função]],'Cargos Comissionados'!A:B,2,0)),VLOOKUP(Table1[[#This Row],[Função]],'Cargos Comissionados'!A:B,2,0)),0)</f>
        <v>0</v>
      </c>
    </row>
    <row r="146" spans="1:9" x14ac:dyDescent="0.25">
      <c r="A146" s="1" t="s">
        <v>214</v>
      </c>
      <c r="B146" s="1" t="s">
        <v>67</v>
      </c>
      <c r="C146" s="1" t="s">
        <v>20</v>
      </c>
      <c r="D146" s="1" t="s">
        <v>20</v>
      </c>
      <c r="E146" s="1" t="s">
        <v>33</v>
      </c>
      <c r="F146" s="1" t="s">
        <v>188</v>
      </c>
      <c r="G146" s="1" t="s">
        <v>166</v>
      </c>
      <c r="H146" s="7">
        <f>IFERROR(VLOOKUP(Table1[[#This Row],[Classe / Padrão]],'Cargos Efetivos'!B:C,2,0),0)</f>
        <v>0</v>
      </c>
      <c r="I146" s="7">
        <f>IFERROR(IF(H146&gt;0,0.6*(VLOOKUP(Table1[[#This Row],[Função]],'Cargos Comissionados'!A:B,2,0)),VLOOKUP(Table1[[#This Row],[Função]],'Cargos Comissionados'!A:B,2,0)),0)</f>
        <v>2601.06</v>
      </c>
    </row>
    <row r="147" spans="1:9" x14ac:dyDescent="0.25">
      <c r="A147" s="1" t="s">
        <v>215</v>
      </c>
      <c r="B147" s="1" t="s">
        <v>10</v>
      </c>
      <c r="C147" s="1" t="s">
        <v>11</v>
      </c>
      <c r="D147" s="1" t="s">
        <v>18</v>
      </c>
      <c r="E147" s="1" t="s">
        <v>13</v>
      </c>
      <c r="F147" s="1" t="s">
        <v>20</v>
      </c>
      <c r="G147" s="1" t="s">
        <v>37</v>
      </c>
      <c r="H147" s="7">
        <f>IFERROR(VLOOKUP(Table1[[#This Row],[Classe / Padrão]],'Cargos Efetivos'!B:C,2,0),0)</f>
        <v>22929.74</v>
      </c>
      <c r="I147" s="7">
        <f>IFERROR(IF(H147&gt;0,0.6*(VLOOKUP(Table1[[#This Row],[Função]],'Cargos Comissionados'!A:B,2,0)),VLOOKUP(Table1[[#This Row],[Função]],'Cargos Comissionados'!A:B,2,0)),0)</f>
        <v>0</v>
      </c>
    </row>
    <row r="148" spans="1:9" x14ac:dyDescent="0.25">
      <c r="A148" s="1" t="s">
        <v>216</v>
      </c>
      <c r="B148" s="1" t="s">
        <v>10</v>
      </c>
      <c r="C148" s="1" t="s">
        <v>11</v>
      </c>
      <c r="D148" s="1" t="s">
        <v>18</v>
      </c>
      <c r="E148" s="1" t="s">
        <v>13</v>
      </c>
      <c r="F148" s="1" t="s">
        <v>41</v>
      </c>
      <c r="G148" s="1" t="s">
        <v>26</v>
      </c>
      <c r="H148" s="7">
        <f>IFERROR(VLOOKUP(Table1[[#This Row],[Classe / Padrão]],'Cargos Efetivos'!B:C,2,0),0)</f>
        <v>22929.74</v>
      </c>
      <c r="I148" s="7">
        <f>IFERROR(IF(H148&gt;0,0.6*(VLOOKUP(Table1[[#This Row],[Função]],'Cargos Comissionados'!A:B,2,0)),VLOOKUP(Table1[[#This Row],[Função]],'Cargos Comissionados'!A:B,2,0)),0)</f>
        <v>2167.5540000000001</v>
      </c>
    </row>
    <row r="149" spans="1:9" x14ac:dyDescent="0.25">
      <c r="A149" s="1" t="s">
        <v>217</v>
      </c>
      <c r="B149" s="1" t="s">
        <v>67</v>
      </c>
      <c r="C149" s="1" t="s">
        <v>20</v>
      </c>
      <c r="D149" s="1" t="s">
        <v>20</v>
      </c>
      <c r="E149" s="1" t="s">
        <v>33</v>
      </c>
      <c r="F149" s="1" t="s">
        <v>68</v>
      </c>
      <c r="G149" s="1" t="s">
        <v>28</v>
      </c>
      <c r="H149" s="7">
        <f>IFERROR(VLOOKUP(Table1[[#This Row],[Classe / Padrão]],'Cargos Efetivos'!B:C,2,0),0)</f>
        <v>0</v>
      </c>
      <c r="I149" s="7">
        <f>IFERROR(IF(H149&gt;0,0.6*(VLOOKUP(Table1[[#This Row],[Função]],'Cargos Comissionados'!A:B,2,0)),VLOOKUP(Table1[[#This Row],[Função]],'Cargos Comissionados'!A:B,2,0)),0)</f>
        <v>14250.77</v>
      </c>
    </row>
    <row r="150" spans="1:9" x14ac:dyDescent="0.25">
      <c r="A150" s="1" t="s">
        <v>218</v>
      </c>
      <c r="B150" s="1" t="s">
        <v>10</v>
      </c>
      <c r="C150" s="1" t="s">
        <v>52</v>
      </c>
      <c r="D150" s="1" t="s">
        <v>219</v>
      </c>
      <c r="E150" s="1" t="s">
        <v>220</v>
      </c>
      <c r="F150" s="1" t="s">
        <v>20</v>
      </c>
      <c r="G150" s="1" t="s">
        <v>16</v>
      </c>
      <c r="H150" s="7">
        <f>IFERROR(VLOOKUP(Table1[[#This Row],[Classe / Padrão]],'Cargos Efetivos'!B:C,2,0),0)</f>
        <v>4664.54</v>
      </c>
      <c r="I150" s="7">
        <f>IFERROR(IF(H150&gt;0,0.6*(VLOOKUP(Table1[[#This Row],[Função]],'Cargos Comissionados'!A:B,2,0)),VLOOKUP(Table1[[#This Row],[Função]],'Cargos Comissionados'!A:B,2,0)),0)</f>
        <v>0</v>
      </c>
    </row>
    <row r="151" spans="1:9" x14ac:dyDescent="0.25">
      <c r="A151" s="1" t="s">
        <v>221</v>
      </c>
      <c r="B151" s="1" t="s">
        <v>10</v>
      </c>
      <c r="C151" s="1" t="s">
        <v>11</v>
      </c>
      <c r="D151" s="1" t="s">
        <v>18</v>
      </c>
      <c r="E151" s="1" t="s">
        <v>23</v>
      </c>
      <c r="F151" s="1" t="s">
        <v>64</v>
      </c>
      <c r="G151" s="1" t="s">
        <v>21</v>
      </c>
      <c r="H151" s="7">
        <f>IFERROR(VLOOKUP(Table1[[#This Row],[Classe / Padrão]],'Cargos Efetivos'!B:C,2,0),0)</f>
        <v>21300.65</v>
      </c>
      <c r="I151" s="7">
        <f>IFERROR(IF(H151&gt;0,0.6*(VLOOKUP(Table1[[#This Row],[Função]],'Cargos Comissionados'!A:B,2,0)),VLOOKUP(Table1[[#This Row],[Função]],'Cargos Comissionados'!A:B,2,0)),0)</f>
        <v>803.72399999999993</v>
      </c>
    </row>
    <row r="152" spans="1:9" x14ac:dyDescent="0.25">
      <c r="A152" s="1" t="s">
        <v>222</v>
      </c>
      <c r="B152" s="1" t="s">
        <v>10</v>
      </c>
      <c r="C152" s="1" t="s">
        <v>11</v>
      </c>
      <c r="D152" s="1" t="s">
        <v>18</v>
      </c>
      <c r="E152" s="1" t="s">
        <v>23</v>
      </c>
      <c r="F152" s="1" t="s">
        <v>20</v>
      </c>
      <c r="G152" s="1" t="s">
        <v>39</v>
      </c>
      <c r="H152" s="7">
        <f>IFERROR(VLOOKUP(Table1[[#This Row],[Classe / Padrão]],'Cargos Efetivos'!B:C,2,0),0)</f>
        <v>21300.65</v>
      </c>
      <c r="I152" s="7">
        <f>IFERROR(IF(H152&gt;0,0.6*(VLOOKUP(Table1[[#This Row],[Função]],'Cargos Comissionados'!A:B,2,0)),VLOOKUP(Table1[[#This Row],[Função]],'Cargos Comissionados'!A:B,2,0)),0)</f>
        <v>0</v>
      </c>
    </row>
    <row r="153" spans="1:9" x14ac:dyDescent="0.25">
      <c r="A153" s="1" t="s">
        <v>223</v>
      </c>
      <c r="B153" s="1" t="s">
        <v>10</v>
      </c>
      <c r="C153" s="1" t="s">
        <v>11</v>
      </c>
      <c r="D153" s="1" t="s">
        <v>18</v>
      </c>
      <c r="E153" s="1" t="s">
        <v>23</v>
      </c>
      <c r="F153" s="1" t="s">
        <v>20</v>
      </c>
      <c r="G153" s="1" t="s">
        <v>108</v>
      </c>
      <c r="H153" s="7">
        <f>IFERROR(VLOOKUP(Table1[[#This Row],[Classe / Padrão]],'Cargos Efetivos'!B:C,2,0),0)</f>
        <v>21300.65</v>
      </c>
      <c r="I153" s="7">
        <f>IFERROR(IF(H153&gt;0,0.6*(VLOOKUP(Table1[[#This Row],[Função]],'Cargos Comissionados'!A:B,2,0)),VLOOKUP(Table1[[#This Row],[Função]],'Cargos Comissionados'!A:B,2,0)),0)</f>
        <v>0</v>
      </c>
    </row>
    <row r="154" spans="1:9" x14ac:dyDescent="0.25">
      <c r="A154" s="1" t="s">
        <v>224</v>
      </c>
      <c r="B154" s="1" t="s">
        <v>10</v>
      </c>
      <c r="C154" s="1" t="s">
        <v>11</v>
      </c>
      <c r="D154" s="1" t="s">
        <v>18</v>
      </c>
      <c r="E154" s="1" t="s">
        <v>13</v>
      </c>
      <c r="F154" s="1" t="s">
        <v>72</v>
      </c>
      <c r="G154" s="1" t="s">
        <v>225</v>
      </c>
      <c r="H154" s="7">
        <f>IFERROR(VLOOKUP(Table1[[#This Row],[Classe / Padrão]],'Cargos Efetivos'!B:C,2,0),0)</f>
        <v>22929.74</v>
      </c>
      <c r="I154" s="7">
        <f>IFERROR(IF(H154&gt;0,0.6*(VLOOKUP(Table1[[#This Row],[Função]],'Cargos Comissionados'!A:B,2,0)),VLOOKUP(Table1[[#This Row],[Função]],'Cargos Comissionados'!A:B,2,0)),0)</f>
        <v>5700.3059999999996</v>
      </c>
    </row>
    <row r="155" spans="1:9" x14ac:dyDescent="0.25">
      <c r="A155" s="1" t="s">
        <v>226</v>
      </c>
      <c r="B155" s="1" t="s">
        <v>10</v>
      </c>
      <c r="C155" s="1" t="s">
        <v>11</v>
      </c>
      <c r="D155" s="1" t="s">
        <v>18</v>
      </c>
      <c r="E155" s="1" t="s">
        <v>23</v>
      </c>
      <c r="F155" s="1" t="s">
        <v>14</v>
      </c>
      <c r="G155" s="1" t="s">
        <v>62</v>
      </c>
      <c r="H155" s="7">
        <f>IFERROR(VLOOKUP(Table1[[#This Row],[Classe / Padrão]],'Cargos Efetivos'!B:C,2,0),0)</f>
        <v>21300.65</v>
      </c>
      <c r="I155" s="7">
        <f>IFERROR(IF(H155&gt;0,0.6*(VLOOKUP(Table1[[#This Row],[Função]],'Cargos Comissionados'!A:B,2,0)),VLOOKUP(Table1[[#This Row],[Função]],'Cargos Comissionados'!A:B,2,0)),0)</f>
        <v>1583.9639999999999</v>
      </c>
    </row>
    <row r="156" spans="1:9" x14ac:dyDescent="0.25">
      <c r="A156" s="1" t="s">
        <v>227</v>
      </c>
      <c r="B156" s="1" t="s">
        <v>10</v>
      </c>
      <c r="C156" s="1" t="s">
        <v>11</v>
      </c>
      <c r="D156" s="1" t="s">
        <v>12</v>
      </c>
      <c r="E156" s="1" t="s">
        <v>13</v>
      </c>
      <c r="F156" s="1" t="s">
        <v>20</v>
      </c>
      <c r="G156" s="1" t="s">
        <v>16</v>
      </c>
      <c r="H156" s="7">
        <f>IFERROR(VLOOKUP(Table1[[#This Row],[Classe / Padrão]],'Cargos Efetivos'!B:C,2,0),0)</f>
        <v>22929.74</v>
      </c>
      <c r="I156" s="7">
        <f>IFERROR(IF(H156&gt;0,0.6*(VLOOKUP(Table1[[#This Row],[Função]],'Cargos Comissionados'!A:B,2,0)),VLOOKUP(Table1[[#This Row],[Função]],'Cargos Comissionados'!A:B,2,0)),0)</f>
        <v>0</v>
      </c>
    </row>
    <row r="157" spans="1:9" x14ac:dyDescent="0.25">
      <c r="A157" s="1" t="s">
        <v>228</v>
      </c>
      <c r="B157" s="1" t="s">
        <v>10</v>
      </c>
      <c r="C157" s="1" t="s">
        <v>229</v>
      </c>
      <c r="D157" s="1" t="s">
        <v>230</v>
      </c>
      <c r="E157" s="1" t="s">
        <v>13</v>
      </c>
      <c r="F157" s="1" t="s">
        <v>20</v>
      </c>
      <c r="G157" s="1" t="s">
        <v>44</v>
      </c>
      <c r="H157" s="7">
        <f>IFERROR(VLOOKUP(Table1[[#This Row],[Classe / Padrão]],'Cargos Efetivos'!B:C,2,0),0)</f>
        <v>22929.74</v>
      </c>
      <c r="I157" s="7">
        <f>IFERROR(IF(H157&gt;0,0.6*(VLOOKUP(Table1[[#This Row],[Função]],'Cargos Comissionados'!A:B,2,0)),VLOOKUP(Table1[[#This Row],[Função]],'Cargos Comissionados'!A:B,2,0)),0)</f>
        <v>0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E1FCE0-2FAF-46E8-9096-A361D5AB3542}">
  <dimension ref="A1:C16"/>
  <sheetViews>
    <sheetView showGridLines="0" workbookViewId="0">
      <selection activeCell="B17" sqref="B17"/>
    </sheetView>
  </sheetViews>
  <sheetFormatPr defaultRowHeight="15" x14ac:dyDescent="0.25"/>
  <cols>
    <col min="1" max="1" width="12.140625" style="10" bestFit="1" customWidth="1"/>
    <col min="2" max="2" width="8.85546875" style="10" bestFit="1" customWidth="1"/>
    <col min="3" max="3" width="9.7109375" style="10" bestFit="1" customWidth="1"/>
    <col min="4" max="16384" width="9.140625" style="10"/>
  </cols>
  <sheetData>
    <row r="1" spans="1:3" x14ac:dyDescent="0.25">
      <c r="A1" s="6" t="s">
        <v>233</v>
      </c>
      <c r="B1" s="6" t="s">
        <v>234</v>
      </c>
      <c r="C1" s="6" t="s">
        <v>235</v>
      </c>
    </row>
    <row r="2" spans="1:3" x14ac:dyDescent="0.25">
      <c r="A2" s="5" t="s">
        <v>236</v>
      </c>
      <c r="B2" s="2" t="s">
        <v>13</v>
      </c>
      <c r="C2" s="3">
        <v>22929.74</v>
      </c>
    </row>
    <row r="3" spans="1:3" x14ac:dyDescent="0.25">
      <c r="A3" s="5"/>
      <c r="B3" s="2" t="s">
        <v>19</v>
      </c>
      <c r="C3" s="3">
        <v>22386.7</v>
      </c>
    </row>
    <row r="4" spans="1:3" x14ac:dyDescent="0.25">
      <c r="A4" s="5"/>
      <c r="B4" s="2" t="s">
        <v>36</v>
      </c>
      <c r="C4" s="3">
        <v>21843.68</v>
      </c>
    </row>
    <row r="5" spans="1:3" x14ac:dyDescent="0.25">
      <c r="A5" s="5" t="s">
        <v>1</v>
      </c>
      <c r="B5" s="2" t="s">
        <v>23</v>
      </c>
      <c r="C5" s="3">
        <v>21300.65</v>
      </c>
    </row>
    <row r="6" spans="1:3" x14ac:dyDescent="0.25">
      <c r="A6" s="5"/>
      <c r="B6" s="2" t="s">
        <v>237</v>
      </c>
      <c r="C6" s="3">
        <v>20758.759999999998</v>
      </c>
    </row>
    <row r="7" spans="1:3" x14ac:dyDescent="0.25">
      <c r="A7" s="5"/>
      <c r="B7" s="2" t="s">
        <v>133</v>
      </c>
      <c r="C7" s="3">
        <v>20214.57</v>
      </c>
    </row>
    <row r="8" spans="1:3" x14ac:dyDescent="0.25">
      <c r="A8" s="5"/>
      <c r="B8" s="2" t="s">
        <v>56</v>
      </c>
      <c r="C8" s="3">
        <v>19672.689999999999</v>
      </c>
    </row>
    <row r="9" spans="1:3" x14ac:dyDescent="0.25">
      <c r="A9" s="5"/>
      <c r="B9" s="2" t="s">
        <v>186</v>
      </c>
      <c r="C9" s="3">
        <v>19128.509999999998</v>
      </c>
    </row>
    <row r="10" spans="1:3" x14ac:dyDescent="0.25">
      <c r="A10" s="5" t="s">
        <v>0</v>
      </c>
      <c r="B10" s="2" t="s">
        <v>238</v>
      </c>
      <c r="C10" s="3">
        <v>18586.63</v>
      </c>
    </row>
    <row r="11" spans="1:3" x14ac:dyDescent="0.25">
      <c r="A11" s="5"/>
      <c r="B11" s="2" t="s">
        <v>239</v>
      </c>
      <c r="C11" s="3">
        <v>18043.599999999999</v>
      </c>
    </row>
    <row r="12" spans="1:3" x14ac:dyDescent="0.25">
      <c r="A12" s="5"/>
      <c r="B12" s="2" t="s">
        <v>240</v>
      </c>
      <c r="C12" s="3">
        <v>17499.419999999998</v>
      </c>
    </row>
    <row r="13" spans="1:3" x14ac:dyDescent="0.25">
      <c r="A13" s="5"/>
      <c r="B13" s="2" t="s">
        <v>241</v>
      </c>
      <c r="C13" s="3">
        <v>16957.52</v>
      </c>
    </row>
    <row r="14" spans="1:3" x14ac:dyDescent="0.25">
      <c r="A14" s="5"/>
      <c r="B14" s="2" t="s">
        <v>130</v>
      </c>
      <c r="C14" s="3">
        <v>16413.349999999999</v>
      </c>
    </row>
    <row r="15" spans="1:3" x14ac:dyDescent="0.25">
      <c r="A15" s="11" t="s">
        <v>247</v>
      </c>
      <c r="B15" s="2" t="s">
        <v>54</v>
      </c>
      <c r="C15" s="3">
        <v>9307.9699999999993</v>
      </c>
    </row>
    <row r="16" spans="1:3" x14ac:dyDescent="0.25">
      <c r="A16" s="11"/>
      <c r="B16" s="2" t="s">
        <v>220</v>
      </c>
      <c r="C16" s="3">
        <v>4664.54</v>
      </c>
    </row>
  </sheetData>
  <mergeCells count="4">
    <mergeCell ref="A2:A4"/>
    <mergeCell ref="A5:A9"/>
    <mergeCell ref="A10:A14"/>
    <mergeCell ref="A15:A16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E0D5E0-A3CE-4C85-BC83-BB3A7193A8F4}">
  <dimension ref="A1:B15"/>
  <sheetViews>
    <sheetView showGridLines="0" workbookViewId="0">
      <selection activeCell="J12" sqref="J12"/>
    </sheetView>
  </sheetViews>
  <sheetFormatPr defaultRowHeight="15" x14ac:dyDescent="0.25"/>
  <cols>
    <col min="1" max="1" width="19.140625" style="1" bestFit="1" customWidth="1"/>
    <col min="2" max="2" width="9.140625" style="1" bestFit="1" customWidth="1"/>
  </cols>
  <sheetData>
    <row r="1" spans="1:2" x14ac:dyDescent="0.25">
      <c r="A1" s="4" t="s">
        <v>231</v>
      </c>
      <c r="B1" s="4" t="s">
        <v>232</v>
      </c>
    </row>
    <row r="2" spans="1:2" x14ac:dyDescent="0.25">
      <c r="A2" s="9" t="s">
        <v>204</v>
      </c>
      <c r="B2" s="3">
        <v>17100.919999999998</v>
      </c>
    </row>
    <row r="3" spans="1:2" x14ac:dyDescent="0.25">
      <c r="A3" s="9" t="s">
        <v>246</v>
      </c>
      <c r="B3" s="3">
        <v>15200.82</v>
      </c>
    </row>
    <row r="4" spans="1:2" x14ac:dyDescent="0.25">
      <c r="A4" s="9" t="s">
        <v>170</v>
      </c>
      <c r="B4" s="3">
        <v>14250.77</v>
      </c>
    </row>
    <row r="5" spans="1:2" x14ac:dyDescent="0.25">
      <c r="A5" s="9" t="s">
        <v>72</v>
      </c>
      <c r="B5" s="3">
        <v>9500.51</v>
      </c>
    </row>
    <row r="6" spans="1:2" x14ac:dyDescent="0.25">
      <c r="A6" s="9" t="s">
        <v>245</v>
      </c>
      <c r="B6" s="3">
        <v>15200.82</v>
      </c>
    </row>
    <row r="7" spans="1:2" x14ac:dyDescent="0.25">
      <c r="A7" s="9" t="s">
        <v>68</v>
      </c>
      <c r="B7" s="3">
        <v>14250.77</v>
      </c>
    </row>
    <row r="8" spans="1:2" x14ac:dyDescent="0.25">
      <c r="A8" s="9" t="s">
        <v>70</v>
      </c>
      <c r="B8" s="3">
        <v>3967.43</v>
      </c>
    </row>
    <row r="9" spans="1:2" x14ac:dyDescent="0.25">
      <c r="A9" s="9" t="s">
        <v>81</v>
      </c>
      <c r="B9" s="3">
        <v>3001.23</v>
      </c>
    </row>
    <row r="10" spans="1:2" x14ac:dyDescent="0.25">
      <c r="A10" s="9" t="s">
        <v>188</v>
      </c>
      <c r="B10" s="3">
        <v>2601.06</v>
      </c>
    </row>
    <row r="11" spans="1:2" x14ac:dyDescent="0.25">
      <c r="A11" s="9" t="s">
        <v>41</v>
      </c>
      <c r="B11" s="3">
        <v>3612.59</v>
      </c>
    </row>
    <row r="12" spans="1:2" x14ac:dyDescent="0.25">
      <c r="A12" s="9" t="s">
        <v>14</v>
      </c>
      <c r="B12" s="3">
        <v>2639.94</v>
      </c>
    </row>
    <row r="13" spans="1:2" x14ac:dyDescent="0.25">
      <c r="A13" s="9" t="s">
        <v>64</v>
      </c>
      <c r="B13" s="3">
        <v>1339.54</v>
      </c>
    </row>
    <row r="14" spans="1:2" x14ac:dyDescent="0.25">
      <c r="A14" s="9" t="s">
        <v>197</v>
      </c>
      <c r="B14" s="3">
        <v>1180.8800000000001</v>
      </c>
    </row>
    <row r="15" spans="1:2" x14ac:dyDescent="0.25">
      <c r="A15" s="9" t="s">
        <v>244</v>
      </c>
      <c r="B15" s="3">
        <v>1045.6300000000001</v>
      </c>
    </row>
  </sheetData>
  <phoneticPr fontId="3" type="noConversion"/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Valores Totais</vt:lpstr>
      <vt:lpstr>Servidores SAR</vt:lpstr>
      <vt:lpstr>Cargos Efetivos</vt:lpstr>
      <vt:lpstr>Cargos Comissionados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Power BI</dc:creator>
  <cp:lastModifiedBy>Felipe Rego Brandao Junior</cp:lastModifiedBy>
  <dcterms:created xsi:type="dcterms:W3CDTF">2016-07-06T08:22:49Z</dcterms:created>
  <dcterms:modified xsi:type="dcterms:W3CDTF">2023-12-19T17:37:42Z</dcterms:modified>
</cp:coreProperties>
</file>